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15480" windowHeight="10005" activeTab="1"/>
  </bookViews>
  <sheets>
    <sheet name="pilkades" sheetId="16" r:id="rId1"/>
    <sheet name="hut ri" sheetId="7" r:id="rId2"/>
    <sheet name="pengisian perangkt" sheetId="15" r:id="rId3"/>
    <sheet name="pembentukan  BPD" sheetId="14" r:id="rId4"/>
    <sheet name="Sheet1" sheetId="17" r:id="rId5"/>
  </sheets>
  <definedNames>
    <definedName name="_xlnm.Print_Area" localSheetId="1">'hut ri'!$A$1:$Y$195</definedName>
    <definedName name="_xlnm.Print_Area" localSheetId="3">'pembentukan  BPD'!$A$1:$Y$112</definedName>
    <definedName name="_xlnm.Print_Area" localSheetId="2">'pengisian perangkt'!$A$1:$AC$143</definedName>
    <definedName name="_xlnm.Print_Area" localSheetId="0">pilkades!$A$1:$AC$144</definedName>
  </definedNames>
  <calcPr calcId="144525"/>
</workbook>
</file>

<file path=xl/calcChain.xml><?xml version="1.0" encoding="utf-8"?>
<calcChain xmlns="http://schemas.openxmlformats.org/spreadsheetml/2006/main">
  <c r="W100" i="7" l="1"/>
  <c r="W115" i="7"/>
  <c r="W109" i="7"/>
  <c r="W108" i="7"/>
  <c r="W98" i="7"/>
  <c r="W112" i="7"/>
  <c r="W110" i="7" s="1"/>
  <c r="W105" i="7"/>
  <c r="W106" i="7"/>
  <c r="W41" i="16"/>
  <c r="W40" i="16"/>
  <c r="W39" i="16"/>
  <c r="W38" i="16"/>
  <c r="W84" i="15"/>
  <c r="W85" i="15"/>
  <c r="W94" i="15"/>
  <c r="W93" i="15"/>
  <c r="W58" i="15"/>
  <c r="W97" i="15"/>
  <c r="W96" i="15"/>
  <c r="W91" i="15"/>
  <c r="W90" i="15"/>
  <c r="W63" i="15"/>
  <c r="W62" i="15" s="1"/>
  <c r="W61" i="15" s="1"/>
  <c r="W56" i="15"/>
  <c r="W54" i="15"/>
  <c r="W50" i="15"/>
  <c r="W48" i="15" s="1"/>
  <c r="W45" i="15"/>
  <c r="W44" i="15"/>
  <c r="W43" i="15"/>
  <c r="W42" i="15"/>
  <c r="Z54" i="15"/>
  <c r="W97" i="16"/>
  <c r="W96" i="16"/>
  <c r="W91" i="16"/>
  <c r="W90" i="16"/>
  <c r="W85" i="16"/>
  <c r="W84" i="16" s="1"/>
  <c r="W83" i="16" s="1"/>
  <c r="W81" i="16"/>
  <c r="W80" i="16" s="1"/>
  <c r="W55" i="16"/>
  <c r="W54" i="16" s="1"/>
  <c r="W52" i="16" s="1"/>
  <c r="W50" i="16"/>
  <c r="W49" i="16"/>
  <c r="W48" i="16"/>
  <c r="W47" i="16"/>
  <c r="W46" i="16"/>
  <c r="W55" i="7"/>
  <c r="W53" i="7"/>
  <c r="W45" i="14"/>
  <c r="W43" i="14" s="1"/>
  <c r="W56" i="14"/>
  <c r="W55" i="14" s="1"/>
  <c r="W54" i="14" s="1"/>
  <c r="W40" i="14"/>
  <c r="W39" i="14"/>
  <c r="W38" i="14"/>
  <c r="W37" i="14"/>
  <c r="W104" i="7" l="1"/>
  <c r="W107" i="7"/>
  <c r="W102" i="7" s="1"/>
  <c r="W103" i="7" s="1"/>
  <c r="W96" i="7"/>
  <c r="W45" i="16"/>
  <c r="W83" i="15"/>
  <c r="W92" i="15"/>
  <c r="W41" i="15"/>
  <c r="W40" i="15" s="1"/>
  <c r="W95" i="15"/>
  <c r="W53" i="15"/>
  <c r="W89" i="15"/>
  <c r="W88" i="15" s="1"/>
  <c r="W39" i="15"/>
  <c r="W38" i="15" s="1"/>
  <c r="W95" i="16"/>
  <c r="W94" i="16" s="1"/>
  <c r="W93" i="16" s="1"/>
  <c r="W89" i="16"/>
  <c r="W88" i="16" s="1"/>
  <c r="W79" i="16"/>
  <c r="W78" i="16" s="1"/>
  <c r="W37" i="16"/>
  <c r="W36" i="16" s="1"/>
  <c r="W36" i="14"/>
  <c r="W87" i="15" l="1"/>
  <c r="W82" i="15" s="1"/>
  <c r="W81" i="15" s="1"/>
  <c r="W47" i="15" s="1"/>
  <c r="W36" i="15" s="1"/>
  <c r="W35" i="15" s="1"/>
  <c r="W98" i="15" s="1"/>
  <c r="J102" i="15" s="1"/>
  <c r="J104" i="15" s="1"/>
  <c r="W44" i="16"/>
  <c r="W87" i="16"/>
  <c r="W35" i="16"/>
  <c r="Y49" i="16"/>
  <c r="W34" i="14"/>
  <c r="W33" i="14" s="1"/>
  <c r="W35" i="14"/>
  <c r="W34" i="16" l="1"/>
  <c r="W33" i="16" s="1"/>
  <c r="W43" i="16"/>
  <c r="W32" i="16" l="1"/>
  <c r="W31" i="16" s="1"/>
  <c r="W81" i="14"/>
  <c r="W80" i="14"/>
  <c r="W79" i="14" l="1"/>
  <c r="V18" i="16"/>
  <c r="W98" i="16"/>
  <c r="J101" i="16" s="1"/>
  <c r="J104" i="16" s="1"/>
  <c r="W49" i="14" l="1"/>
  <c r="Y49" i="14"/>
  <c r="W78" i="14"/>
  <c r="W77" i="14"/>
  <c r="W51" i="14"/>
  <c r="W76" i="14" l="1"/>
  <c r="W75" i="14" s="1"/>
  <c r="W74" i="14" s="1"/>
  <c r="W42" i="14" s="1"/>
  <c r="W31" i="14" s="1"/>
  <c r="W48" i="14"/>
  <c r="W47" i="14" s="1"/>
  <c r="Y42" i="14" l="1"/>
  <c r="W30" i="14" l="1"/>
  <c r="W82" i="14" s="1"/>
  <c r="J86" i="14" s="1"/>
  <c r="J88" i="14" s="1"/>
  <c r="W169" i="7"/>
  <c r="W168" i="7"/>
  <c r="W165" i="7"/>
  <c r="W164" i="7"/>
  <c r="W162" i="7"/>
  <c r="W161" i="7"/>
  <c r="W157" i="7"/>
  <c r="W156" i="7"/>
  <c r="W135" i="7"/>
  <c r="W134" i="7"/>
  <c r="W131" i="7"/>
  <c r="W130" i="7"/>
  <c r="W125" i="7"/>
  <c r="W124" i="7"/>
  <c r="W121" i="7"/>
  <c r="W120" i="7" s="1"/>
  <c r="W119" i="7"/>
  <c r="W118" i="7" s="1"/>
  <c r="W94" i="7"/>
  <c r="W93" i="7" s="1"/>
  <c r="W92" i="7" s="1"/>
  <c r="W90" i="7"/>
  <c r="W89" i="7" s="1"/>
  <c r="W85" i="7"/>
  <c r="W84" i="7"/>
  <c r="W83" i="7"/>
  <c r="W82" i="7" s="1"/>
  <c r="W81" i="7" s="1"/>
  <c r="W80" i="7" s="1"/>
  <c r="W52" i="7"/>
  <c r="W48" i="7"/>
  <c r="W47" i="7"/>
  <c r="W46" i="7"/>
  <c r="W45" i="7"/>
  <c r="W44" i="7"/>
  <c r="W39" i="7"/>
  <c r="W38" i="7"/>
  <c r="W88" i="7" l="1"/>
  <c r="W87" i="7" s="1"/>
  <c r="W167" i="7"/>
  <c r="W159" i="7"/>
  <c r="AC43" i="15"/>
  <c r="W155" i="7"/>
  <c r="W43" i="7"/>
  <c r="W54" i="7"/>
  <c r="W50" i="7" s="1"/>
  <c r="W123" i="7"/>
  <c r="W129" i="7"/>
  <c r="W133" i="7"/>
  <c r="W163" i="7"/>
  <c r="W117" i="7"/>
  <c r="W37" i="7"/>
  <c r="W36" i="7" s="1"/>
  <c r="W35" i="7" s="1"/>
  <c r="W154" i="7" l="1"/>
  <c r="W153" i="7" s="1"/>
  <c r="W152" i="7"/>
  <c r="W128" i="7"/>
  <c r="V18" i="14"/>
  <c r="W42" i="7"/>
  <c r="W127" i="7" l="1"/>
  <c r="W41" i="7" s="1"/>
  <c r="Y31" i="14"/>
  <c r="W34" i="7" l="1"/>
  <c r="W33" i="7" s="1"/>
  <c r="W170" i="7" s="1"/>
  <c r="J173" i="7" s="1"/>
  <c r="J176" i="7" s="1"/>
  <c r="V18" i="7" l="1"/>
  <c r="Y33" i="7"/>
  <c r="V19" i="15"/>
  <c r="Y12" i="15" s="1"/>
</calcChain>
</file>

<file path=xl/sharedStrings.xml><?xml version="1.0" encoding="utf-8"?>
<sst xmlns="http://schemas.openxmlformats.org/spreadsheetml/2006/main" count="1227" uniqueCount="275">
  <si>
    <t>FORMULIR</t>
  </si>
  <si>
    <t>SATUAN KERJA PERANGKAT DAERAH</t>
  </si>
  <si>
    <t>Kabupaten Wonosobo</t>
  </si>
  <si>
    <t>Sumber Dana</t>
  </si>
  <si>
    <t>Indikator &amp; Tolok Ukur Kinerja Belanja Langsung</t>
  </si>
  <si>
    <t>Target Kinerja</t>
  </si>
  <si>
    <t xml:space="preserve">Indikator </t>
  </si>
  <si>
    <t>Capaian Program</t>
  </si>
  <si>
    <t>Masukan</t>
  </si>
  <si>
    <t>Keluaran</t>
  </si>
  <si>
    <t>Hasil</t>
  </si>
  <si>
    <t>Rincian Penghitungan</t>
  </si>
  <si>
    <t>Volume</t>
  </si>
  <si>
    <t>Satuan</t>
  </si>
  <si>
    <t>BELANJA LANGSUNG</t>
  </si>
  <si>
    <t>bh</t>
  </si>
  <si>
    <t>Jumlah</t>
  </si>
  <si>
    <t>Mengesahkan</t>
  </si>
  <si>
    <t>Pejabat Pengelola Keuangan Daerah</t>
  </si>
  <si>
    <t>1.</t>
  </si>
  <si>
    <t>2.</t>
  </si>
  <si>
    <t>DOKUMEN PELAKSANAAN DAN ANGGARAN</t>
  </si>
  <si>
    <t>Nomor DPA SKPD</t>
  </si>
  <si>
    <t>Kabupaten  Wonosobo</t>
  </si>
  <si>
    <t>DPA-SKPD 2.2.1</t>
  </si>
  <si>
    <t>URUSAN PEMERINTAHAN</t>
  </si>
  <si>
    <t>ORGANISASI</t>
  </si>
  <si>
    <t>PROGRAM</t>
  </si>
  <si>
    <t>KEGIATAN</t>
  </si>
  <si>
    <t>LOKASI KEGIATAN</t>
  </si>
  <si>
    <t>Waktu</t>
  </si>
  <si>
    <t>Tolok Ukur Kinerja</t>
  </si>
  <si>
    <t>RINCIAN ANGGARAN BELANJA LANGSUNG</t>
  </si>
  <si>
    <t>MENURUT PROGRAM DAN KEGIATAN</t>
  </si>
  <si>
    <t>KODE    REKENING</t>
  </si>
  <si>
    <t>URAIAN</t>
  </si>
  <si>
    <t>Jumlah (Rp)</t>
  </si>
  <si>
    <t>Harga Satuan</t>
  </si>
  <si>
    <t>5.</t>
  </si>
  <si>
    <t>02.</t>
  </si>
  <si>
    <t>: Kecamatan Kertek</t>
  </si>
  <si>
    <t>: APBD Kabupaten Wonosobo</t>
  </si>
  <si>
    <t>Tersedianya Dana</t>
  </si>
  <si>
    <t>10.</t>
  </si>
  <si>
    <t>3.</t>
  </si>
  <si>
    <t>4.</t>
  </si>
  <si>
    <t>Rencana Penarikan Dana per Triwulan</t>
  </si>
  <si>
    <t>Triwulan I</t>
  </si>
  <si>
    <t>Rp.</t>
  </si>
  <si>
    <t>Triwulan II</t>
  </si>
  <si>
    <t>Triwulan III</t>
  </si>
  <si>
    <t>Triwulan IV</t>
  </si>
  <si>
    <t xml:space="preserve"> </t>
  </si>
  <si>
    <t>Paraf Tim Peneliti :</t>
  </si>
  <si>
    <t>1. ........</t>
  </si>
  <si>
    <t>05</t>
  </si>
  <si>
    <t>BELANJA</t>
  </si>
  <si>
    <t>BELANJA  LANGSUNG</t>
  </si>
  <si>
    <t>BANDRIYO, SP</t>
  </si>
  <si>
    <t>NIP. 19640505 198603 1 028</t>
  </si>
  <si>
    <t>Peneliti  2 ……………...</t>
  </si>
  <si>
    <t>Peneliti  ………………..</t>
  </si>
  <si>
    <t>1. ………….</t>
  </si>
  <si>
    <t>2. ………….</t>
  </si>
  <si>
    <t>3. ………….</t>
  </si>
  <si>
    <t>01</t>
  </si>
  <si>
    <t>BELANJA BARANG DAN JASA</t>
  </si>
  <si>
    <t>Belanja Sewa Perlengkapan dan Peralatan Kantor</t>
  </si>
  <si>
    <t>keg</t>
  </si>
  <si>
    <t xml:space="preserve">- Sewa Pakaian Adat/tradisional </t>
  </si>
  <si>
    <t>Belanja Sewa Pakaian Peringatan Adat Hari Jadi Wonosobo</t>
  </si>
  <si>
    <t>KECAMATAN  KERTEK</t>
  </si>
  <si>
    <t>06</t>
  </si>
  <si>
    <t>07</t>
  </si>
  <si>
    <t>Belanja Sewa alat elektronik</t>
  </si>
  <si>
    <t>set</t>
  </si>
  <si>
    <t>: 2.07.4.01.06</t>
  </si>
  <si>
    <t>: 2.07.4.01.06.15</t>
  </si>
  <si>
    <t>: 2.07.</t>
  </si>
  <si>
    <t>Urusan Wajib Bukan  Pelayanan Dasar Pemberdayaan Masyarakat Desa</t>
  </si>
  <si>
    <t>2.07.4.01.06.15.12</t>
  </si>
  <si>
    <t>: 1.05</t>
  </si>
  <si>
    <t>: 1.05.4.01.06</t>
  </si>
  <si>
    <t>Program Pengembangan Wawasan Kebangsaan</t>
  </si>
  <si>
    <t>: 1.05.4.01.06.17</t>
  </si>
  <si>
    <t>Meningkatnya  Wawasan  Kebangsaan .</t>
  </si>
  <si>
    <t xml:space="preserve">Kelompok Sasaran :  Masyarakat </t>
  </si>
  <si>
    <t>Camat Kertek,</t>
  </si>
  <si>
    <t>Belanja Sewa Pakaian Karnaval HUT RI</t>
  </si>
  <si>
    <t>- Belanja Sewa Sound System HUT RI</t>
  </si>
  <si>
    <t>- Belanja Sewa Sound System Hari Jadi</t>
  </si>
  <si>
    <t xml:space="preserve">  - Sewa Pakaian Adat 35 orang x 1 kali</t>
  </si>
  <si>
    <t xml:space="preserve">  - Sewa Pakaian Karnaval 35 orang x 1 kali</t>
  </si>
  <si>
    <t>Drs. M. KRISTIJADI, M.Si</t>
  </si>
  <si>
    <t>Pembina Utama Muda</t>
  </si>
  <si>
    <t>NIP. 19601113 198103 1 008\</t>
  </si>
  <si>
    <t>- Jagong budaya Hari Jadi</t>
  </si>
  <si>
    <t>- Upacara  HUT RI</t>
  </si>
  <si>
    <t>-  Lomba</t>
  </si>
  <si>
    <t>- Bintek Perangkat  Desa</t>
  </si>
  <si>
    <t>PENGESAHAN PARAF TIM PENELITI DPA-SKPD</t>
  </si>
  <si>
    <t>BAPPEDA</t>
  </si>
  <si>
    <t xml:space="preserve">BAG. KEUANGAN </t>
  </si>
  <si>
    <t>LUTVI LENYANTI,S.Si.M.Sc</t>
  </si>
  <si>
    <t>SRI WAHYUNINGSIH,S.IP</t>
  </si>
  <si>
    <t>NILAWATI DYAH P, SE, M.Acc</t>
  </si>
  <si>
    <t>Tahun Anggaran 2018</t>
  </si>
  <si>
    <t>: APBD Kabupaten Wonosobo  Tahun  2018.</t>
  </si>
  <si>
    <t>-  Kirab Budaya Hari Jadi dan Karnaval HUTRI 2018.</t>
  </si>
  <si>
    <t>: 1.05.4.01.06.17.13</t>
  </si>
  <si>
    <t>1.05.4.01.06.17.13</t>
  </si>
  <si>
    <t>Faslitasi  Hari Jadi Wonosobo dan HUT RI Tahun  2018 :</t>
  </si>
  <si>
    <t>: 2.07</t>
  </si>
  <si>
    <t>: 2.07.4.01.06.15.35</t>
  </si>
  <si>
    <t>Fasilitasi  Pemilihan Kepala  Desa</t>
  </si>
  <si>
    <t>2.07.4.01.06.15.35</t>
  </si>
  <si>
    <t>Program  Peningkatan  Keberdayaan Masyarakat Perdesaan</t>
  </si>
  <si>
    <t>Terlaksananya  Pemilihan  10  Kepala Desa  di wilayah  Kecamatan Kertek</t>
  </si>
  <si>
    <t>Faslitasi  Pemilihan 10 Kepala  Desa</t>
  </si>
  <si>
    <t>- Terlaksananya  Pemilihan Kepala  Desa di 10 Desa</t>
  </si>
  <si>
    <t>Urusan Wajib Bukan Pelayanan Dasar Pemberdayaan  Masyarakat Desa</t>
  </si>
  <si>
    <t>- Terpilihnya  10 Kepala  Desa di wilayah  Kecamatan  Kertek</t>
  </si>
  <si>
    <t>- Dilantiknya  10 orang  Kepala  Desa di wilayah  Kecamatan  Kertek.</t>
  </si>
  <si>
    <t>Terpilih dan dilantiknya  10 orang  Kepala  Desa  hasil PILKADES  Tahun  2018.</t>
  </si>
  <si>
    <t>: 2.07.4.01.06.18</t>
  </si>
  <si>
    <t>: 2.07.4.01.06.18.02</t>
  </si>
  <si>
    <t>: Mei - Agustus   2018.</t>
  </si>
  <si>
    <t>APBD Kabupaten Wonosobo  Tahun  2018.</t>
  </si>
  <si>
    <t>Pelatihan Aparatur Pemerintah Desa  dalam  bidang Pengelolaan Keuangan  Daerah</t>
  </si>
  <si>
    <t>Prosentase Perangkat desa yang mempunyai sertifikat bidang Pengelolaan  Keuangan  Daerah</t>
  </si>
  <si>
    <t>Peningkatan  kapasitas  Perangkat  Desa dibidang Pengelolaan  Keuangan  Daerah</t>
  </si>
  <si>
    <t>Meningkatnya  keberdayaan desa dalam pengelolaan Keuangan Daerah</t>
  </si>
  <si>
    <t>Kelompok Sasaran : Aparatur  Pemerintah  Desa</t>
  </si>
  <si>
    <t>Fasilitasi  Pembentukan BPD</t>
  </si>
  <si>
    <t>Terlaksananya  Pembentukan   BPD   di wilayah  Kecamatan Kertek</t>
  </si>
  <si>
    <t>- Terlaksananya  Pembentukan   BPD</t>
  </si>
  <si>
    <t>Kelompok Sasaran :  BPD</t>
  </si>
  <si>
    <t>BELANJA PEGAWAI</t>
  </si>
  <si>
    <t>Honorarium PNS</t>
  </si>
  <si>
    <t>Honorarium Kepanitiaan</t>
  </si>
  <si>
    <t>ok</t>
  </si>
  <si>
    <t>01.</t>
  </si>
  <si>
    <t xml:space="preserve">Belanja bahan pakai habis </t>
  </si>
  <si>
    <t>Belanja Alat Tulis Kantor</t>
  </si>
  <si>
    <t>rim</t>
  </si>
  <si>
    <t>- Tinta printer</t>
  </si>
  <si>
    <t>- Bolpoint</t>
  </si>
  <si>
    <t>- Spidol</t>
  </si>
  <si>
    <t>11.</t>
  </si>
  <si>
    <t xml:space="preserve">Belanja Dekorasi, Dokumentasi/Publikasi </t>
  </si>
  <si>
    <t>(iklan, Spanduk dll )</t>
  </si>
  <si>
    <t>- Dekorasi dan Dokumentasi Peringatan Hari Jadi</t>
  </si>
  <si>
    <t>lbr</t>
  </si>
  <si>
    <t>- Dekorasi dan Dokumentasi Peringatan HUT RI</t>
  </si>
  <si>
    <t>m</t>
  </si>
  <si>
    <t>Belanja  Bahan / Material</t>
  </si>
  <si>
    <t>Belanja  Bahan Kenang-kenanga/Hadiah (Prasasti,/Piagam/Piala/Plakat dll )</t>
  </si>
  <si>
    <t>- Hadiah Lomba 7 jenis lomba x Rp. 1,000,000</t>
  </si>
  <si>
    <t>paket</t>
  </si>
  <si>
    <t>03.</t>
  </si>
  <si>
    <t>Belanja Jasa Kantor</t>
  </si>
  <si>
    <t>Belanja Jasa TenagaAhli/ Instruktur / NaraSumber</t>
  </si>
  <si>
    <t xml:space="preserve">Juri Lomba </t>
  </si>
  <si>
    <t>-  Juri Lomba  5 orang x 7 lomba</t>
  </si>
  <si>
    <t>oh</t>
  </si>
  <si>
    <t>06.</t>
  </si>
  <si>
    <t>Belanja Cetak dan Penggandaan</t>
  </si>
  <si>
    <t xml:space="preserve">Belanja Penggandaan </t>
  </si>
  <si>
    <t>- Fotocopy</t>
  </si>
  <si>
    <t>Belanja Makanan  dan Minuman</t>
  </si>
  <si>
    <t>- Rapat Persiapan Hari Jadi</t>
  </si>
  <si>
    <t>- Rapat Persiapan HUT RI</t>
  </si>
  <si>
    <t>05.</t>
  </si>
  <si>
    <t>Belanja Makan dan Minum Jamuan Peserta/Panitia</t>
  </si>
  <si>
    <t>Makan  minum jamuan  peserta/ panitia</t>
  </si>
  <si>
    <t>- Makan  minum jamuan  peserta/ panitia</t>
  </si>
  <si>
    <t xml:space="preserve">Makan minum  Resepsi /Jagong Budaya Peringatan Hari Jadi </t>
  </si>
  <si>
    <t>Makan minum  Upacara Peringatan HUT  RI</t>
  </si>
  <si>
    <t>Makan minum  Kirab Budaya Hari Jadi</t>
  </si>
  <si>
    <t>Makan minum  Karnaval  HUT RI</t>
  </si>
  <si>
    <t>Wonosobo,       Januari    2018</t>
  </si>
  <si>
    <t>Belanja Makan dan Minum Rapat</t>
  </si>
  <si>
    <t>Kertek,     Januari 2017</t>
  </si>
  <si>
    <t>Urusan Wajib Pelayanan Dasar Ketentraman dan Ketertiban  Umum serta Perlindungan Masy.</t>
  </si>
  <si>
    <t>: Mei  s/d  Agustus  2018</t>
  </si>
  <si>
    <t>-  Honorarium Nara Sumber Sosialisasi  Pembentukan  BPD</t>
  </si>
  <si>
    <t>Belanja Konsumsi Sosialaisasi  Pembentukan  BPD</t>
  </si>
  <si>
    <t>Fasilitasi  Pembentukan   BPD</t>
  </si>
  <si>
    <t>Terbentuknya  BPD di  wilayah  Kecamatan  Kertek ( 19 BPD ).</t>
  </si>
  <si>
    <t>-  Honorarium Nara Sumber  Bimtek Panitia  Pengisian BPD</t>
  </si>
  <si>
    <t>Honorarium Sidang Tim</t>
  </si>
  <si>
    <t>Honorarium</t>
  </si>
  <si>
    <t xml:space="preserve">Honorarium Tim Monitoring Pengisian  BPD </t>
  </si>
  <si>
    <t>( 4  orang  x 1 kali  ), sasaran Kades, Sekdes, Perangkat Desa</t>
  </si>
  <si>
    <t>( 4  orang  x 1 kali )</t>
  </si>
  <si>
    <t xml:space="preserve">                                  2 ……………...</t>
  </si>
  <si>
    <t xml:space="preserve">              3.   ………………..</t>
  </si>
  <si>
    <t xml:space="preserve">Belanja Konsumsi Bintek   Panitia Pengisian  BPD </t>
  </si>
  <si>
    <t>-  Honorarium Nara Sumber Sosialisasi  Pengisian Perangkat</t>
  </si>
  <si>
    <t>-  Honorarium Nara Sumber  Bimtek Panitia  Pengisian Perangkat</t>
  </si>
  <si>
    <t>Belanja Konsumsi Sosialaisasi  Pengisian Perangkat</t>
  </si>
  <si>
    <t>: Februari   s/d  Desember    2018</t>
  </si>
  <si>
    <t>1</t>
  </si>
  <si>
    <t>Panitia HUT RI                      :  ( 25 orang x 1 kali )</t>
  </si>
  <si>
    <t>Panitia Hari Jadi Wonosobo     :  ( 25 orang  x 1 kali )</t>
  </si>
  <si>
    <t>- Kertas HVS  70 gram</t>
  </si>
  <si>
    <t>- Banner 2 buah x 3M x 5 M</t>
  </si>
  <si>
    <t>- Banner 2 buah x 3 M x 5 M</t>
  </si>
  <si>
    <t>- Stopmapplastik</t>
  </si>
  <si>
    <t xml:space="preserve">Honorarium Nara Sumber </t>
  </si>
  <si>
    <t>- Rapat Persiapan Sosialisasi  Pilkades</t>
  </si>
  <si>
    <t>Belanja Konsumsi Sosialaisasi  Pilkades</t>
  </si>
  <si>
    <t>- Dekorasi dan Dokumentasi  Sosialisasi Pilkades</t>
  </si>
  <si>
    <t>- Banner 4  buah x 1 M x 4 M</t>
  </si>
  <si>
    <t xml:space="preserve">Belanja Makan dan Minum </t>
  </si>
  <si>
    <t>: Juni   s/d    Nopember    2018</t>
  </si>
  <si>
    <t>- Penanggung jawab 1 orang x 19 Desax 1 kali</t>
  </si>
  <si>
    <t>- Ketua   1 orang x 19 Desax 1  kali</t>
  </si>
  <si>
    <t>- Sekretaris 1 orang x 19 Desax 1 kali</t>
  </si>
  <si>
    <t>- Anggota  3  orang x 19  kali</t>
  </si>
  <si>
    <t>Belanja Konsumsi Bintek   Perangkat</t>
  </si>
  <si>
    <t xml:space="preserve">Belanja Makanan  dan Minuman </t>
  </si>
  <si>
    <t xml:space="preserve">Rapat Persiapan </t>
  </si>
  <si>
    <t xml:space="preserve">Honorarium Tim  </t>
  </si>
  <si>
    <t>- Penanggung jawab 1 orang x 10 Desax 2 kali</t>
  </si>
  <si>
    <t>- Ketua   1 orang x 10 Desax 2  kali</t>
  </si>
  <si>
    <t>- Sekretaris 1 orang x 10 Desax2 kali</t>
  </si>
  <si>
    <t>- Anggota  3  orang x 10 Desa x2  kali</t>
  </si>
  <si>
    <t>- Banner 2 buah x 2 M x 5  M</t>
  </si>
  <si>
    <t>Honorarium Nara Sumber Sosialisasi Pilkades 4  kl x 4 org</t>
  </si>
  <si>
    <t>Peringatan Hari-Hari Besar  Nasional</t>
  </si>
  <si>
    <t>Tingkat Optimalisasi pelaksanaan Hari Jadi Wonosobo dan HUT RI Tahun 2018</t>
  </si>
  <si>
    <t>Kenang-kenangan/Hadiah</t>
  </si>
  <si>
    <t>- Kenang-kenangan: 7 Jenis Lomba juara (I,II,III)</t>
  </si>
  <si>
    <t>-Piala  7 Jenis Lomba (I,II,III)</t>
  </si>
  <si>
    <t>Belanja Makanan  dan Minuman Rapat</t>
  </si>
  <si>
    <t>Makan</t>
  </si>
  <si>
    <t>Makan  kecil</t>
  </si>
  <si>
    <t>btl</t>
  </si>
  <si>
    <t>Program Peningkatan  Kapasitas  Aparatur  Pemerintah  Desa</t>
  </si>
  <si>
    <t>- Jumlah Perangkat Desa yang memiliki sertifikat bidang Keuangan dan Pemdes</t>
  </si>
  <si>
    <t>Belanja  Makanan dan  Minuman  Rapat</t>
  </si>
  <si>
    <t>- Makan   ( 35  orang x 3 kali )</t>
  </si>
  <si>
    <t>BelanjaMakanan  dan Minuman  Jamuan Peserta/ Panitia</t>
  </si>
  <si>
    <t>- Makan  ( 55  orang x 2  kali )</t>
  </si>
  <si>
    <t>- Makan  ( 60  orang x1  kali )</t>
  </si>
  <si>
    <t>: 2.07.4.01.06.15.34</t>
  </si>
  <si>
    <t>- Makan  ( 75  orang x 1 kali )</t>
  </si>
  <si>
    <t>Snack</t>
  </si>
  <si>
    <t>Honorarium Sidang Tim Monitoring Kepala Desa</t>
  </si>
  <si>
    <t>- Snack ( 75  orang x 1 kali )</t>
  </si>
  <si>
    <t>Honorarium Tim Monitoring Pengisian  Perangkat</t>
  </si>
  <si>
    <t>- Banner 3  buah x 2 M x 5  M</t>
  </si>
  <si>
    <t>-  Honorarium Nara Sumber  Bimtek  Perangkat Desa Terpilih</t>
  </si>
  <si>
    <t>- Snack  ( 35  orang x 3  kali )</t>
  </si>
  <si>
    <t>- Snack  ( 55   orang x 2  kali )</t>
  </si>
  <si>
    <t>- Snack  ( 60  orang x 1 kali )</t>
  </si>
  <si>
    <t>hr</t>
  </si>
  <si>
    <t>- Sewa  Kursi plastik</t>
  </si>
  <si>
    <t xml:space="preserve">- Sewa meja kecil </t>
  </si>
  <si>
    <t>Belanja Konsumsi Sosialisasi   Perangkat Desa Terpilih</t>
  </si>
  <si>
    <t>Dalam rangka Hari Jadi Wonosobo</t>
  </si>
  <si>
    <t>Belanja Sewa Meja Kursi</t>
  </si>
  <si>
    <t>Belanja Sewa  Tenda dalam rangka Hari Jadi Wonosobo</t>
  </si>
  <si>
    <t>Belanja Sewa Meja Kursi dalam rangka Hari Jadi Wonosobo</t>
  </si>
  <si>
    <t xml:space="preserve">Belanja Sewa Meja Kursi dalam rangka HUT  RI </t>
  </si>
  <si>
    <t xml:space="preserve">Belanja Sewa Tenda </t>
  </si>
  <si>
    <t>- Sewa Tenda ukuran  L =12 x 12    2 set  x2   hari</t>
  </si>
  <si>
    <t>Belanja Sewa  Rumah Gedung/Gudung/  Parkir</t>
  </si>
  <si>
    <t xml:space="preserve">Sewa Panggung dalam rangka HUT RI </t>
  </si>
  <si>
    <t xml:space="preserve">- Sewa Panggung ukuran  12 x6 tinggi 3 ,  2 hari </t>
  </si>
  <si>
    <t>- Tenda ukuran  L =12 x 12,     2 set  x2   hari</t>
  </si>
  <si>
    <t>- Makan ( 50 orang x 1 kali )</t>
  </si>
  <si>
    <t>- Snack   ( 50 orang x 1 kali )</t>
  </si>
  <si>
    <t>Kertek,     Januari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</si>
</sst>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[$Rp-421]* #,##0_);_([$Rp-421]* \(#,##0\);_([$Rp-421]* &quot;-&quot;_);_(@_)"/>
    <numFmt numFmtId="166" formatCode="_([$Rp-421]* #,##0_);_([$Rp-421]* \(#,##0\);_([$Rp-421]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name val="Arial Narrow"/>
      <family val="2"/>
    </font>
    <font>
      <sz val="10"/>
      <name val="Arial"/>
      <family val="2"/>
    </font>
    <font>
      <b/>
      <u/>
      <sz val="9"/>
      <name val="Arial Narrow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b/>
      <u/>
      <sz val="9"/>
      <name val="Times New Roman"/>
      <family val="1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9"/>
      <name val="Calibri"/>
      <family val="2"/>
      <scheme val="minor"/>
    </font>
    <font>
      <sz val="8"/>
      <color theme="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9"/>
      <name val="Arial"/>
      <family val="2"/>
    </font>
    <font>
      <i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02">
    <xf numFmtId="0" fontId="0" fillId="0" borderId="0" xfId="0"/>
    <xf numFmtId="0" fontId="2" fillId="0" borderId="0" xfId="0" applyFont="1" applyBorder="1"/>
    <xf numFmtId="0" fontId="2" fillId="0" borderId="8" xfId="0" applyFont="1" applyBorder="1"/>
    <xf numFmtId="164" fontId="0" fillId="0" borderId="0" xfId="0" applyNumberFormat="1"/>
    <xf numFmtId="0" fontId="0" fillId="0" borderId="10" xfId="0" applyBorder="1"/>
    <xf numFmtId="0" fontId="0" fillId="0" borderId="13" xfId="0" applyBorder="1"/>
    <xf numFmtId="0" fontId="2" fillId="0" borderId="0" xfId="0" applyFont="1" applyBorder="1" applyAlignment="1"/>
    <xf numFmtId="0" fontId="0" fillId="0" borderId="0" xfId="0" applyBorder="1"/>
    <xf numFmtId="0" fontId="4" fillId="0" borderId="0" xfId="0" applyFont="1" applyBorder="1" applyAlignment="1"/>
    <xf numFmtId="0" fontId="6" fillId="0" borderId="0" xfId="0" applyFont="1" applyBorder="1"/>
    <xf numFmtId="0" fontId="6" fillId="0" borderId="0" xfId="0" quotePrefix="1" applyFont="1" applyBorder="1"/>
    <xf numFmtId="0" fontId="8" fillId="0" borderId="0" xfId="0" applyFont="1" applyFill="1"/>
    <xf numFmtId="0" fontId="8" fillId="0" borderId="2" xfId="0" applyFont="1" applyBorder="1"/>
    <xf numFmtId="0" fontId="8" fillId="0" borderId="15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0" xfId="0" applyFont="1" applyFill="1" applyBorder="1"/>
    <xf numFmtId="0" fontId="8" fillId="0" borderId="11" xfId="0" applyFont="1" applyFill="1" applyBorder="1"/>
    <xf numFmtId="0" fontId="8" fillId="0" borderId="1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/>
    <xf numFmtId="165" fontId="8" fillId="0" borderId="0" xfId="3" applyNumberFormat="1" applyFont="1" applyFill="1" applyBorder="1" applyAlignment="1"/>
    <xf numFmtId="0" fontId="8" fillId="0" borderId="7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4" xfId="0" applyFont="1" applyFill="1" applyBorder="1" applyAlignment="1"/>
    <xf numFmtId="0" fontId="8" fillId="0" borderId="5" xfId="0" applyFont="1" applyFill="1" applyBorder="1" applyAlignment="1"/>
    <xf numFmtId="0" fontId="8" fillId="0" borderId="10" xfId="0" applyFont="1" applyBorder="1"/>
    <xf numFmtId="0" fontId="8" fillId="0" borderId="0" xfId="0" applyFont="1" applyBorder="1"/>
    <xf numFmtId="0" fontId="8" fillId="0" borderId="2" xfId="0" applyFont="1" applyFill="1" applyBorder="1" applyAlignment="1"/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165" fontId="8" fillId="0" borderId="0" xfId="0" quotePrefix="1" applyNumberFormat="1" applyFont="1" applyFill="1" applyBorder="1" applyAlignment="1">
      <alignment horizontal="centerContinuous"/>
    </xf>
    <xf numFmtId="0" fontId="9" fillId="0" borderId="0" xfId="0" applyFont="1" applyFill="1" applyBorder="1" applyAlignment="1"/>
    <xf numFmtId="0" fontId="8" fillId="0" borderId="7" xfId="0" applyFont="1" applyFill="1" applyBorder="1" applyAlignment="1"/>
    <xf numFmtId="0" fontId="8" fillId="0" borderId="8" xfId="0" applyFont="1" applyFill="1" applyBorder="1" applyAlignment="1"/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9" fontId="8" fillId="0" borderId="8" xfId="0" quotePrefix="1" applyNumberFormat="1" applyFont="1" applyFill="1" applyBorder="1" applyAlignment="1">
      <alignment horizontal="left"/>
    </xf>
    <xf numFmtId="9" fontId="8" fillId="0" borderId="7" xfId="0" quotePrefix="1" applyNumberFormat="1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Continuous" wrapText="1"/>
    </xf>
    <xf numFmtId="0" fontId="8" fillId="0" borderId="0" xfId="0" quotePrefix="1" applyFont="1" applyFill="1" applyBorder="1"/>
    <xf numFmtId="0" fontId="7" fillId="0" borderId="1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0" quotePrefix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right"/>
    </xf>
    <xf numFmtId="0" fontId="8" fillId="0" borderId="2" xfId="0" applyFont="1" applyFill="1" applyBorder="1"/>
    <xf numFmtId="0" fontId="8" fillId="0" borderId="10" xfId="0" quotePrefix="1" applyFont="1" applyFill="1" applyBorder="1"/>
    <xf numFmtId="0" fontId="6" fillId="0" borderId="4" xfId="0" applyFont="1" applyBorder="1"/>
    <xf numFmtId="0" fontId="6" fillId="0" borderId="5" xfId="0" applyFont="1" applyBorder="1"/>
    <xf numFmtId="0" fontId="8" fillId="0" borderId="4" xfId="0" applyFont="1" applyFill="1" applyBorder="1"/>
    <xf numFmtId="0" fontId="8" fillId="0" borderId="5" xfId="0" applyFont="1" applyFill="1" applyBorder="1"/>
    <xf numFmtId="0" fontId="8" fillId="0" borderId="5" xfId="0" quotePrefix="1" applyFont="1" applyFill="1" applyBorder="1" applyAlignment="1">
      <alignment horizontal="center"/>
    </xf>
    <xf numFmtId="0" fontId="8" fillId="0" borderId="6" xfId="0" applyFont="1" applyFill="1" applyBorder="1"/>
    <xf numFmtId="0" fontId="8" fillId="0" borderId="1" xfId="0" quotePrefix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Continuous" vertical="center" wrapText="1"/>
    </xf>
    <xf numFmtId="0" fontId="8" fillId="0" borderId="3" xfId="0" applyFont="1" applyFill="1" applyBorder="1" applyAlignment="1">
      <alignment horizontal="centerContinuous" vertical="center" wrapText="1"/>
    </xf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Continuous" vertical="center" wrapText="1"/>
    </xf>
    <xf numFmtId="0" fontId="8" fillId="0" borderId="0" xfId="0" applyFont="1" applyBorder="1" applyAlignment="1"/>
    <xf numFmtId="164" fontId="7" fillId="0" borderId="12" xfId="0" applyNumberFormat="1" applyFont="1" applyFill="1" applyBorder="1" applyAlignment="1"/>
    <xf numFmtId="0" fontId="8" fillId="0" borderId="3" xfId="0" applyFont="1" applyFill="1" applyBorder="1"/>
    <xf numFmtId="0" fontId="6" fillId="0" borderId="0" xfId="0" applyFont="1" applyFill="1" applyBorder="1" applyAlignment="1">
      <alignment horizontal="left"/>
    </xf>
    <xf numFmtId="0" fontId="2" fillId="0" borderId="2" xfId="0" applyFont="1" applyBorder="1"/>
    <xf numFmtId="164" fontId="0" fillId="0" borderId="0" xfId="4" applyNumberFormat="1" applyFont="1"/>
    <xf numFmtId="0" fontId="8" fillId="2" borderId="19" xfId="0" applyFont="1" applyFill="1" applyBorder="1" applyAlignment="1">
      <alignment horizontal="center"/>
    </xf>
    <xf numFmtId="0" fontId="8" fillId="2" borderId="19" xfId="0" quotePrefix="1" applyFont="1" applyFill="1" applyBorder="1"/>
    <xf numFmtId="0" fontId="8" fillId="2" borderId="20" xfId="0" quotePrefix="1" applyFont="1" applyFill="1" applyBorder="1"/>
    <xf numFmtId="0" fontId="8" fillId="2" borderId="20" xfId="0" applyFont="1" applyFill="1" applyBorder="1" applyAlignment="1"/>
    <xf numFmtId="0" fontId="8" fillId="2" borderId="21" xfId="0" applyFont="1" applyFill="1" applyBorder="1" applyAlignment="1"/>
    <xf numFmtId="3" fontId="8" fillId="2" borderId="22" xfId="0" applyNumberFormat="1" applyFont="1" applyFill="1" applyBorder="1"/>
    <xf numFmtId="164" fontId="8" fillId="2" borderId="22" xfId="4" applyNumberFormat="1" applyFont="1" applyFill="1" applyBorder="1" applyAlignment="1"/>
    <xf numFmtId="164" fontId="8" fillId="2" borderId="22" xfId="4" applyNumberFormat="1" applyFont="1" applyFill="1" applyBorder="1"/>
    <xf numFmtId="0" fontId="8" fillId="2" borderId="20" xfId="0" applyFont="1" applyFill="1" applyBorder="1"/>
    <xf numFmtId="0" fontId="8" fillId="0" borderId="19" xfId="0" quotePrefix="1" applyFont="1" applyFill="1" applyBorder="1"/>
    <xf numFmtId="0" fontId="8" fillId="0" borderId="20" xfId="0" quotePrefix="1" applyFont="1" applyFill="1" applyBorder="1"/>
    <xf numFmtId="0" fontId="8" fillId="0" borderId="20" xfId="0" applyFont="1" applyFill="1" applyBorder="1" applyAlignment="1"/>
    <xf numFmtId="0" fontId="8" fillId="0" borderId="21" xfId="0" applyFont="1" applyFill="1" applyBorder="1" applyAlignment="1"/>
    <xf numFmtId="0" fontId="8" fillId="0" borderId="19" xfId="0" applyFont="1" applyFill="1" applyBorder="1" applyAlignment="1">
      <alignment horizontal="center"/>
    </xf>
    <xf numFmtId="164" fontId="8" fillId="0" borderId="22" xfId="4" applyNumberFormat="1" applyFont="1" applyFill="1" applyBorder="1" applyAlignment="1"/>
    <xf numFmtId="0" fontId="8" fillId="2" borderId="20" xfId="0" quotePrefix="1" applyFont="1" applyFill="1" applyBorder="1" applyAlignment="1"/>
    <xf numFmtId="164" fontId="7" fillId="2" borderId="22" xfId="4" applyNumberFormat="1" applyFont="1" applyFill="1" applyBorder="1" applyAlignment="1"/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6" fontId="0" fillId="0" borderId="0" xfId="0" applyNumberFormat="1"/>
    <xf numFmtId="0" fontId="8" fillId="0" borderId="7" xfId="0" applyFont="1" applyBorder="1"/>
    <xf numFmtId="0" fontId="8" fillId="0" borderId="8" xfId="0" applyFont="1" applyBorder="1"/>
    <xf numFmtId="0" fontId="9" fillId="0" borderId="8" xfId="0" applyFont="1" applyFill="1" applyBorder="1" applyAlignment="1"/>
    <xf numFmtId="0" fontId="8" fillId="0" borderId="1" xfId="0" applyFont="1" applyFill="1" applyBorder="1" applyAlignment="1">
      <alignment horizontal="right"/>
    </xf>
    <xf numFmtId="0" fontId="8" fillId="0" borderId="2" xfId="0" quotePrefix="1" applyFont="1" applyFill="1" applyBorder="1"/>
    <xf numFmtId="0" fontId="8" fillId="0" borderId="15" xfId="0" applyFont="1" applyFill="1" applyBorder="1"/>
    <xf numFmtId="0" fontId="7" fillId="0" borderId="19" xfId="0" applyFont="1" applyFill="1" applyBorder="1" applyAlignment="1">
      <alignment horizontal="right"/>
    </xf>
    <xf numFmtId="0" fontId="7" fillId="0" borderId="20" xfId="0" quotePrefix="1" applyFont="1" applyFill="1" applyBorder="1"/>
    <xf numFmtId="0" fontId="7" fillId="0" borderId="20" xfId="0" applyFont="1" applyFill="1" applyBorder="1" applyAlignment="1">
      <alignment horizontal="center"/>
    </xf>
    <xf numFmtId="0" fontId="8" fillId="0" borderId="20" xfId="0" quotePrefix="1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 applyAlignment="1">
      <alignment horizontal="center"/>
    </xf>
    <xf numFmtId="41" fontId="5" fillId="0" borderId="22" xfId="1" applyFont="1" applyBorder="1"/>
    <xf numFmtId="41" fontId="7" fillId="0" borderId="22" xfId="0" applyNumberFormat="1" applyFont="1" applyBorder="1"/>
    <xf numFmtId="0" fontId="8" fillId="0" borderId="19" xfId="0" applyFont="1" applyFill="1" applyBorder="1" applyAlignment="1">
      <alignment horizontal="right"/>
    </xf>
    <xf numFmtId="0" fontId="8" fillId="0" borderId="20" xfId="0" applyFont="1" applyFill="1" applyBorder="1"/>
    <xf numFmtId="0" fontId="8" fillId="0" borderId="20" xfId="0" applyFont="1" applyFill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/>
    <xf numFmtId="0" fontId="8" fillId="0" borderId="19" xfId="0" applyFont="1" applyFill="1" applyBorder="1"/>
    <xf numFmtId="0" fontId="7" fillId="0" borderId="20" xfId="0" quotePrefix="1" applyFont="1" applyFill="1" applyBorder="1" applyAlignment="1">
      <alignment horizontal="right"/>
    </xf>
    <xf numFmtId="0" fontId="7" fillId="0" borderId="20" xfId="0" quotePrefix="1" applyFont="1" applyBorder="1"/>
    <xf numFmtId="0" fontId="8" fillId="0" borderId="20" xfId="0" applyFont="1" applyBorder="1"/>
    <xf numFmtId="0" fontId="0" fillId="0" borderId="22" xfId="0" applyBorder="1"/>
    <xf numFmtId="164" fontId="8" fillId="0" borderId="22" xfId="4" applyNumberFormat="1" applyFont="1" applyFill="1" applyBorder="1"/>
    <xf numFmtId="0" fontId="7" fillId="0" borderId="20" xfId="0" applyFont="1" applyFill="1" applyBorder="1"/>
    <xf numFmtId="164" fontId="8" fillId="0" borderId="22" xfId="4" applyNumberFormat="1" applyFont="1" applyFill="1" applyBorder="1" applyAlignment="1">
      <alignment horizontal="center"/>
    </xf>
    <xf numFmtId="0" fontId="8" fillId="0" borderId="23" xfId="0" applyFont="1" applyFill="1" applyBorder="1"/>
    <xf numFmtId="0" fontId="8" fillId="0" borderId="24" xfId="0" applyFont="1" applyFill="1" applyBorder="1"/>
    <xf numFmtId="0" fontId="7" fillId="0" borderId="24" xfId="0" quotePrefix="1" applyFont="1" applyFill="1" applyBorder="1" applyAlignment="1">
      <alignment horizontal="right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0" xfId="0" applyFont="1" applyBorder="1"/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21" xfId="0" applyFont="1" applyFill="1" applyBorder="1"/>
    <xf numFmtId="3" fontId="7" fillId="0" borderId="22" xfId="0" applyNumberFormat="1" applyFont="1" applyFill="1" applyBorder="1"/>
    <xf numFmtId="164" fontId="7" fillId="0" borderId="22" xfId="4" applyNumberFormat="1" applyFont="1" applyFill="1" applyBorder="1" applyAlignment="1"/>
    <xf numFmtId="0" fontId="8" fillId="0" borderId="20" xfId="0" applyFont="1" applyBorder="1" applyAlignment="1"/>
    <xf numFmtId="0" fontId="2" fillId="0" borderId="10" xfId="0" applyFont="1" applyBorder="1"/>
    <xf numFmtId="0" fontId="8" fillId="0" borderId="13" xfId="0" quotePrefix="1" applyFont="1" applyFill="1" applyBorder="1" applyAlignment="1">
      <alignment horizontal="center"/>
    </xf>
    <xf numFmtId="0" fontId="2" fillId="0" borderId="1" xfId="0" applyFont="1" applyBorder="1"/>
    <xf numFmtId="0" fontId="8" fillId="0" borderId="14" xfId="0" applyFont="1" applyFill="1" applyBorder="1"/>
    <xf numFmtId="0" fontId="8" fillId="0" borderId="10" xfId="0" applyFont="1" applyFill="1" applyBorder="1" applyAlignment="1">
      <alignment horizontal="centerContinuous" vertical="center" wrapText="1"/>
    </xf>
    <xf numFmtId="0" fontId="2" fillId="0" borderId="10" xfId="0" quotePrefix="1" applyFont="1" applyBorder="1"/>
    <xf numFmtId="0" fontId="0" fillId="0" borderId="11" xfId="0" applyBorder="1"/>
    <xf numFmtId="0" fontId="2" fillId="0" borderId="7" xfId="0" quotePrefix="1" applyFont="1" applyBorder="1"/>
    <xf numFmtId="0" fontId="8" fillId="0" borderId="13" xfId="0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8" fillId="0" borderId="0" xfId="0" quotePrefix="1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6" fontId="8" fillId="0" borderId="10" xfId="0" quotePrefix="1" applyNumberFormat="1" applyFont="1" applyFill="1" applyBorder="1" applyAlignment="1">
      <alignment horizontal="center"/>
    </xf>
    <xf numFmtId="166" fontId="8" fillId="0" borderId="11" xfId="0" quotePrefix="1" applyNumberFormat="1" applyFont="1" applyFill="1" applyBorder="1" applyAlignment="1">
      <alignment horizontal="center"/>
    </xf>
    <xf numFmtId="9" fontId="9" fillId="0" borderId="10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9" fontId="12" fillId="0" borderId="10" xfId="0" quotePrefix="1" applyNumberFormat="1" applyFont="1" applyFill="1" applyBorder="1" applyAlignment="1">
      <alignment horizontal="center"/>
    </xf>
    <xf numFmtId="0" fontId="12" fillId="0" borderId="11" xfId="0" quotePrefix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9" xfId="0" applyFont="1" applyFill="1" applyBorder="1" applyAlignment="1"/>
    <xf numFmtId="43" fontId="8" fillId="0" borderId="19" xfId="0" applyNumberFormat="1" applyFont="1" applyFill="1" applyBorder="1" applyAlignment="1">
      <alignment horizontal="center"/>
    </xf>
    <xf numFmtId="164" fontId="8" fillId="0" borderId="22" xfId="3" applyNumberFormat="1" applyFont="1" applyBorder="1" applyAlignment="1"/>
    <xf numFmtId="0" fontId="8" fillId="0" borderId="20" xfId="0" quotePrefix="1" applyFont="1" applyBorder="1" applyAlignment="1"/>
    <xf numFmtId="0" fontId="5" fillId="0" borderId="19" xfId="0" applyFont="1" applyBorder="1"/>
    <xf numFmtId="0" fontId="6" fillId="0" borderId="20" xfId="0" quotePrefix="1" applyFont="1" applyBorder="1"/>
    <xf numFmtId="0" fontId="6" fillId="0" borderId="21" xfId="0" applyFont="1" applyBorder="1"/>
    <xf numFmtId="0" fontId="6" fillId="0" borderId="22" xfId="0" applyFont="1" applyBorder="1" applyAlignment="1">
      <alignment horizontal="center"/>
    </xf>
    <xf numFmtId="41" fontId="6" fillId="0" borderId="22" xfId="1" applyFont="1" applyBorder="1"/>
    <xf numFmtId="41" fontId="8" fillId="0" borderId="22" xfId="0" applyNumberFormat="1" applyFont="1" applyBorder="1"/>
    <xf numFmtId="0" fontId="6" fillId="0" borderId="19" xfId="0" quotePrefix="1" applyFont="1" applyBorder="1"/>
    <xf numFmtId="0" fontId="6" fillId="0" borderId="0" xfId="0" applyFont="1" applyBorder="1" applyAlignment="1">
      <alignment horizontal="center"/>
    </xf>
    <xf numFmtId="41" fontId="6" fillId="0" borderId="0" xfId="1" applyFont="1" applyBorder="1"/>
    <xf numFmtId="41" fontId="8" fillId="0" borderId="0" xfId="0" applyNumberFormat="1" applyFont="1" applyBorder="1"/>
    <xf numFmtId="0" fontId="6" fillId="0" borderId="20" xfId="0" quotePrefix="1" applyFont="1" applyFill="1" applyBorder="1"/>
    <xf numFmtId="0" fontId="7" fillId="2" borderId="19" xfId="0" applyFont="1" applyFill="1" applyBorder="1"/>
    <xf numFmtId="0" fontId="7" fillId="2" borderId="20" xfId="0" applyFont="1" applyFill="1" applyBorder="1" applyAlignment="1"/>
    <xf numFmtId="0" fontId="7" fillId="2" borderId="20" xfId="0" applyFont="1" applyFill="1" applyBorder="1"/>
    <xf numFmtId="0" fontId="7" fillId="2" borderId="19" xfId="0" applyFont="1" applyFill="1" applyBorder="1" applyAlignment="1">
      <alignment horizontal="center"/>
    </xf>
    <xf numFmtId="3" fontId="8" fillId="0" borderId="22" xfId="0" applyNumberFormat="1" applyFont="1" applyFill="1" applyBorder="1"/>
    <xf numFmtId="0" fontId="0" fillId="0" borderId="19" xfId="0" applyBorder="1"/>
    <xf numFmtId="0" fontId="8" fillId="2" borderId="19" xfId="0" applyFont="1" applyFill="1" applyBorder="1" applyAlignment="1"/>
    <xf numFmtId="0" fontId="0" fillId="0" borderId="20" xfId="0" applyBorder="1"/>
    <xf numFmtId="164" fontId="13" fillId="0" borderId="19" xfId="0" applyNumberFormat="1" applyFont="1" applyBorder="1"/>
    <xf numFmtId="0" fontId="8" fillId="2" borderId="19" xfId="0" applyFont="1" applyFill="1" applyBorder="1"/>
    <xf numFmtId="164" fontId="8" fillId="2" borderId="22" xfId="3" applyNumberFormat="1" applyFont="1" applyFill="1" applyBorder="1"/>
    <xf numFmtId="0" fontId="7" fillId="2" borderId="20" xfId="0" quotePrefix="1" applyFont="1" applyFill="1" applyBorder="1"/>
    <xf numFmtId="164" fontId="7" fillId="2" borderId="22" xfId="3" applyNumberFormat="1" applyFont="1" applyFill="1" applyBorder="1"/>
    <xf numFmtId="0" fontId="8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vertical="top" wrapText="1"/>
    </xf>
    <xf numFmtId="164" fontId="8" fillId="2" borderId="22" xfId="4" applyNumberFormat="1" applyFont="1" applyFill="1" applyBorder="1" applyAlignment="1">
      <alignment horizontal="center"/>
    </xf>
    <xf numFmtId="0" fontId="7" fillId="2" borderId="21" xfId="0" applyFont="1" applyFill="1" applyBorder="1" applyAlignment="1"/>
    <xf numFmtId="3" fontId="7" fillId="2" borderId="22" xfId="0" applyNumberFormat="1" applyFont="1" applyFill="1" applyBorder="1"/>
    <xf numFmtId="164" fontId="13" fillId="0" borderId="21" xfId="0" applyNumberFormat="1" applyFont="1" applyBorder="1"/>
    <xf numFmtId="0" fontId="5" fillId="0" borderId="20" xfId="0" quotePrefix="1" applyFont="1" applyFill="1" applyBorder="1"/>
    <xf numFmtId="0" fontId="5" fillId="0" borderId="20" xfId="0" quotePrefix="1" applyFont="1" applyBorder="1"/>
    <xf numFmtId="0" fontId="7" fillId="0" borderId="20" xfId="0" applyFont="1" applyBorder="1" applyAlignment="1"/>
    <xf numFmtId="0" fontId="7" fillId="0" borderId="20" xfId="0" applyFont="1" applyFill="1" applyBorder="1" applyAlignment="1"/>
    <xf numFmtId="43" fontId="7" fillId="0" borderId="19" xfId="0" applyNumberFormat="1" applyFont="1" applyFill="1" applyBorder="1" applyAlignment="1">
      <alignment horizontal="center"/>
    </xf>
    <xf numFmtId="164" fontId="7" fillId="0" borderId="22" xfId="3" applyNumberFormat="1" applyFont="1" applyBorder="1" applyAlignment="1"/>
    <xf numFmtId="0" fontId="7" fillId="0" borderId="19" xfId="0" quotePrefix="1" applyFont="1" applyFill="1" applyBorder="1" applyAlignment="1">
      <alignment horizontal="right"/>
    </xf>
    <xf numFmtId="0" fontId="8" fillId="0" borderId="20" xfId="0" quotePrefix="1" applyFont="1" applyFill="1" applyBorder="1" applyAlignment="1"/>
    <xf numFmtId="3" fontId="8" fillId="0" borderId="22" xfId="0" applyNumberFormat="1" applyFont="1" applyFill="1" applyBorder="1" applyAlignment="1"/>
    <xf numFmtId="0" fontId="8" fillId="0" borderId="22" xfId="0" applyFont="1" applyFill="1" applyBorder="1" applyAlignment="1">
      <alignment horizontal="center"/>
    </xf>
    <xf numFmtId="0" fontId="8" fillId="0" borderId="19" xfId="0" quotePrefix="1" applyFont="1" applyFill="1" applyBorder="1" applyAlignment="1"/>
    <xf numFmtId="0" fontId="8" fillId="0" borderId="17" xfId="0" applyFont="1" applyFill="1" applyBorder="1" applyAlignment="1"/>
    <xf numFmtId="0" fontId="8" fillId="0" borderId="16" xfId="0" applyFont="1" applyFill="1" applyBorder="1" applyAlignment="1">
      <alignment horizontal="center"/>
    </xf>
    <xf numFmtId="3" fontId="8" fillId="0" borderId="18" xfId="0" applyNumberFormat="1" applyFont="1" applyFill="1" applyBorder="1"/>
    <xf numFmtId="164" fontId="8" fillId="0" borderId="26" xfId="4" applyNumberFormat="1" applyFont="1" applyFill="1" applyBorder="1" applyAlignment="1"/>
    <xf numFmtId="0" fontId="8" fillId="0" borderId="0" xfId="0" quotePrefix="1" applyFont="1" applyFill="1" applyBorder="1" applyAlignment="1"/>
    <xf numFmtId="41" fontId="14" fillId="0" borderId="22" xfId="1" applyFont="1" applyBorder="1"/>
    <xf numFmtId="0" fontId="15" fillId="2" borderId="19" xfId="0" applyFont="1" applyFill="1" applyBorder="1" applyAlignment="1">
      <alignment horizontal="center"/>
    </xf>
    <xf numFmtId="164" fontId="12" fillId="0" borderId="22" xfId="4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41" fontId="6" fillId="0" borderId="13" xfId="0" applyNumberFormat="1" applyFont="1" applyBorder="1"/>
    <xf numFmtId="164" fontId="0" fillId="0" borderId="0" xfId="4" applyNumberFormat="1" applyFont="1" applyAlignment="1">
      <alignment horizontal="center"/>
    </xf>
    <xf numFmtId="0" fontId="7" fillId="0" borderId="20" xfId="0" quotePrefix="1" applyNumberFormat="1" applyFont="1" applyFill="1" applyBorder="1"/>
    <xf numFmtId="0" fontId="8" fillId="0" borderId="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1" fontId="6" fillId="0" borderId="0" xfId="1" quotePrefix="1" applyFont="1" applyBorder="1"/>
    <xf numFmtId="41" fontId="6" fillId="0" borderId="0" xfId="0" applyNumberFormat="1" applyFont="1" applyBorder="1"/>
    <xf numFmtId="41" fontId="18" fillId="0" borderId="0" xfId="1" quotePrefix="1" applyFont="1" applyBorder="1"/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64" fontId="8" fillId="0" borderId="0" xfId="4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17" xfId="0" applyFont="1" applyFill="1" applyBorder="1"/>
    <xf numFmtId="0" fontId="8" fillId="0" borderId="17" xfId="0" applyFont="1" applyFill="1" applyBorder="1" applyAlignment="1">
      <alignment horizontal="left"/>
    </xf>
    <xf numFmtId="0" fontId="8" fillId="0" borderId="17" xfId="0" applyFont="1" applyBorder="1"/>
    <xf numFmtId="0" fontId="8" fillId="0" borderId="26" xfId="0" applyFont="1" applyFill="1" applyBorder="1"/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/>
    <xf numFmtId="0" fontId="8" fillId="0" borderId="27" xfId="0" applyFont="1" applyFill="1" applyBorder="1"/>
    <xf numFmtId="0" fontId="8" fillId="0" borderId="28" xfId="0" applyFont="1" applyFill="1" applyBorder="1"/>
    <xf numFmtId="0" fontId="8" fillId="0" borderId="28" xfId="0" applyFont="1" applyFill="1" applyBorder="1" applyAlignment="1">
      <alignment horizontal="left"/>
    </xf>
    <xf numFmtId="165" fontId="8" fillId="0" borderId="28" xfId="3" applyNumberFormat="1" applyFont="1" applyFill="1" applyBorder="1" applyAlignment="1"/>
    <xf numFmtId="0" fontId="8" fillId="0" borderId="28" xfId="0" applyFont="1" applyBorder="1"/>
    <xf numFmtId="0" fontId="8" fillId="0" borderId="29" xfId="0" applyFont="1" applyFill="1" applyBorder="1"/>
    <xf numFmtId="0" fontId="8" fillId="0" borderId="30" xfId="0" applyFont="1" applyBorder="1"/>
    <xf numFmtId="0" fontId="8" fillId="0" borderId="31" xfId="0" applyFont="1" applyBorder="1"/>
    <xf numFmtId="0" fontId="8" fillId="0" borderId="31" xfId="0" applyFont="1" applyFill="1" applyBorder="1" applyAlignment="1"/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19" xfId="0" applyFont="1" applyBorder="1"/>
    <xf numFmtId="0" fontId="8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centerContinuous"/>
    </xf>
    <xf numFmtId="0" fontId="8" fillId="0" borderId="20" xfId="0" applyFont="1" applyFill="1" applyBorder="1" applyAlignment="1">
      <alignment horizontal="centerContinuous"/>
    </xf>
    <xf numFmtId="165" fontId="8" fillId="0" borderId="20" xfId="0" quotePrefix="1" applyNumberFormat="1" applyFont="1" applyFill="1" applyBorder="1" applyAlignment="1">
      <alignment horizontal="centerContinuous"/>
    </xf>
    <xf numFmtId="0" fontId="6" fillId="0" borderId="20" xfId="0" applyFont="1" applyFill="1" applyBorder="1" applyAlignment="1">
      <alignment horizontal="left"/>
    </xf>
    <xf numFmtId="9" fontId="9" fillId="0" borderId="19" xfId="0" applyNumberFormat="1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20" xfId="0" applyFont="1" applyFill="1" applyBorder="1" applyAlignment="1"/>
    <xf numFmtId="0" fontId="8" fillId="0" borderId="23" xfId="0" applyFont="1" applyFill="1" applyBorder="1" applyAlignment="1"/>
    <xf numFmtId="0" fontId="8" fillId="0" borderId="24" xfId="0" applyFont="1" applyFill="1" applyBorder="1" applyAlignment="1"/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9" fontId="8" fillId="0" borderId="24" xfId="0" quotePrefix="1" applyNumberFormat="1" applyFont="1" applyFill="1" applyBorder="1" applyAlignment="1">
      <alignment horizontal="left"/>
    </xf>
    <xf numFmtId="9" fontId="8" fillId="0" borderId="23" xfId="0" quotePrefix="1" applyNumberFormat="1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/>
    </xf>
    <xf numFmtId="0" fontId="7" fillId="0" borderId="31" xfId="0" quotePrefix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0" xfId="0" quotePrefix="1" applyFont="1" applyFill="1" applyBorder="1" applyAlignment="1">
      <alignment horizontal="center"/>
    </xf>
    <xf numFmtId="0" fontId="7" fillId="0" borderId="20" xfId="0" quotePrefix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4" fontId="8" fillId="0" borderId="21" xfId="4" applyNumberFormat="1" applyFont="1" applyFill="1" applyBorder="1" applyAlignment="1"/>
    <xf numFmtId="0" fontId="6" fillId="0" borderId="20" xfId="0" applyFont="1" applyBorder="1" applyAlignment="1">
      <alignment horizontal="center"/>
    </xf>
    <xf numFmtId="0" fontId="6" fillId="0" borderId="24" xfId="0" quotePrefix="1" applyFont="1" applyBorder="1"/>
    <xf numFmtId="0" fontId="6" fillId="0" borderId="24" xfId="0" applyFont="1" applyBorder="1"/>
    <xf numFmtId="0" fontId="6" fillId="0" borderId="24" xfId="0" applyFont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164" fontId="7" fillId="0" borderId="34" xfId="4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indent="1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64" fontId="7" fillId="0" borderId="22" xfId="4" applyNumberFormat="1" applyFont="1" applyFill="1" applyBorder="1" applyAlignment="1">
      <alignment horizontal="center"/>
    </xf>
    <xf numFmtId="41" fontId="6" fillId="0" borderId="22" xfId="0" applyNumberFormat="1" applyFont="1" applyBorder="1"/>
    <xf numFmtId="0" fontId="6" fillId="0" borderId="23" xfId="0" quotePrefix="1" applyFont="1" applyBorder="1"/>
    <xf numFmtId="0" fontId="6" fillId="0" borderId="25" xfId="0" applyFont="1" applyBorder="1" applyAlignment="1">
      <alignment horizontal="center"/>
    </xf>
    <xf numFmtId="41" fontId="14" fillId="0" borderId="25" xfId="1" applyFont="1" applyBorder="1"/>
    <xf numFmtId="41" fontId="8" fillId="0" borderId="25" xfId="0" applyNumberFormat="1" applyFont="1" applyBorder="1"/>
    <xf numFmtId="41" fontId="6" fillId="0" borderId="25" xfId="0" applyNumberFormat="1" applyFont="1" applyBorder="1"/>
    <xf numFmtId="0" fontId="8" fillId="0" borderId="30" xfId="0" applyFont="1" applyFill="1" applyBorder="1"/>
    <xf numFmtId="0" fontId="8" fillId="0" borderId="31" xfId="0" applyFont="1" applyFill="1" applyBorder="1"/>
    <xf numFmtId="0" fontId="7" fillId="0" borderId="31" xfId="0" quotePrefix="1" applyFont="1" applyFill="1" applyBorder="1" applyAlignment="1">
      <alignment horizontal="right"/>
    </xf>
    <xf numFmtId="0" fontId="6" fillId="0" borderId="30" xfId="0" quotePrefix="1" applyFont="1" applyBorder="1"/>
    <xf numFmtId="0" fontId="6" fillId="0" borderId="31" xfId="0" quotePrefix="1" applyFont="1" applyBorder="1"/>
    <xf numFmtId="0" fontId="6" fillId="0" borderId="31" xfId="0" applyFont="1" applyBorder="1"/>
    <xf numFmtId="0" fontId="6" fillId="0" borderId="30" xfId="0" applyFont="1" applyBorder="1" applyAlignment="1">
      <alignment horizontal="center"/>
    </xf>
    <xf numFmtId="41" fontId="6" fillId="0" borderId="34" xfId="1" applyFont="1" applyBorder="1"/>
    <xf numFmtId="41" fontId="8" fillId="0" borderId="34" xfId="0" applyNumberFormat="1" applyFont="1" applyBorder="1"/>
    <xf numFmtId="0" fontId="6" fillId="0" borderId="23" xfId="0" applyFont="1" applyBorder="1"/>
    <xf numFmtId="0" fontId="8" fillId="0" borderId="24" xfId="0" quotePrefix="1" applyFont="1" applyFill="1" applyBorder="1"/>
    <xf numFmtId="3" fontId="8" fillId="0" borderId="25" xfId="0" applyNumberFormat="1" applyFont="1" applyFill="1" applyBorder="1"/>
    <xf numFmtId="164" fontId="8" fillId="0" borderId="25" xfId="4" applyNumberFormat="1" applyFont="1" applyFill="1" applyBorder="1" applyAlignment="1"/>
    <xf numFmtId="165" fontId="8" fillId="0" borderId="20" xfId="3" applyNumberFormat="1" applyFont="1" applyFill="1" applyBorder="1" applyAlignment="1"/>
    <xf numFmtId="0" fontId="8" fillId="0" borderId="33" xfId="0" applyFont="1" applyFill="1" applyBorder="1"/>
    <xf numFmtId="0" fontId="8" fillId="0" borderId="23" xfId="0" applyFont="1" applyBorder="1"/>
    <xf numFmtId="0" fontId="8" fillId="0" borderId="24" xfId="0" applyFont="1" applyBorder="1"/>
    <xf numFmtId="0" fontId="9" fillId="0" borderId="24" xfId="0" applyFont="1" applyFill="1" applyBorder="1" applyAlignment="1"/>
    <xf numFmtId="0" fontId="7" fillId="0" borderId="16" xfId="0" applyFont="1" applyFill="1" applyBorder="1" applyAlignment="1">
      <alignment horizontal="center"/>
    </xf>
    <xf numFmtId="0" fontId="7" fillId="0" borderId="17" xfId="0" quotePrefix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4" fontId="7" fillId="0" borderId="18" xfId="4" applyNumberFormat="1" applyFont="1" applyFill="1" applyBorder="1" applyAlignment="1">
      <alignment horizontal="center"/>
    </xf>
    <xf numFmtId="0" fontId="8" fillId="0" borderId="23" xfId="0" quotePrefix="1" applyFont="1" applyFill="1" applyBorder="1" applyAlignment="1"/>
    <xf numFmtId="0" fontId="7" fillId="0" borderId="30" xfId="0" applyFont="1" applyFill="1" applyBorder="1" applyAlignment="1">
      <alignment horizontal="right"/>
    </xf>
    <xf numFmtId="0" fontId="7" fillId="0" borderId="31" xfId="0" quotePrefix="1" applyFont="1" applyFill="1" applyBorder="1"/>
    <xf numFmtId="0" fontId="5" fillId="0" borderId="31" xfId="0" quotePrefix="1" applyFont="1" applyFill="1" applyBorder="1"/>
    <xf numFmtId="0" fontId="5" fillId="0" borderId="31" xfId="0" quotePrefix="1" applyFont="1" applyBorder="1"/>
    <xf numFmtId="0" fontId="5" fillId="0" borderId="31" xfId="0" applyFont="1" applyBorder="1"/>
    <xf numFmtId="0" fontId="7" fillId="0" borderId="30" xfId="0" applyFont="1" applyFill="1" applyBorder="1"/>
    <xf numFmtId="0" fontId="7" fillId="0" borderId="31" xfId="0" applyFont="1" applyBorder="1" applyAlignment="1"/>
    <xf numFmtId="0" fontId="7" fillId="0" borderId="31" xfId="0" applyFont="1" applyFill="1" applyBorder="1" applyAlignment="1"/>
    <xf numFmtId="0" fontId="7" fillId="0" borderId="31" xfId="0" applyFont="1" applyFill="1" applyBorder="1"/>
    <xf numFmtId="43" fontId="7" fillId="0" borderId="30" xfId="0" applyNumberFormat="1" applyFont="1" applyFill="1" applyBorder="1" applyAlignment="1">
      <alignment horizontal="center"/>
    </xf>
    <xf numFmtId="164" fontId="7" fillId="0" borderId="34" xfId="3" applyNumberFormat="1" applyFont="1" applyBorder="1" applyAlignment="1"/>
    <xf numFmtId="164" fontId="7" fillId="0" borderId="34" xfId="4" applyNumberFormat="1" applyFont="1" applyFill="1" applyBorder="1" applyAlignment="1"/>
    <xf numFmtId="0" fontId="8" fillId="0" borderId="19" xfId="0" applyFont="1" applyFill="1" applyBorder="1" applyAlignment="1">
      <alignment horizontal="left" indent="1"/>
    </xf>
    <xf numFmtId="0" fontId="8" fillId="0" borderId="19" xfId="0" applyFont="1" applyFill="1" applyBorder="1" applyAlignment="1">
      <alignment horizontal="left" indent="2"/>
    </xf>
    <xf numFmtId="0" fontId="7" fillId="0" borderId="19" xfId="0" applyFont="1" applyFill="1" applyBorder="1" applyAlignment="1">
      <alignment horizontal="left" indent="2"/>
    </xf>
    <xf numFmtId="0" fontId="8" fillId="0" borderId="21" xfId="0" quotePrefix="1" applyFont="1" applyBorder="1"/>
    <xf numFmtId="3" fontId="6" fillId="0" borderId="22" xfId="1" applyNumberFormat="1" applyFont="1" applyFill="1" applyBorder="1" applyAlignment="1">
      <alignment horizontal="right" vertical="top"/>
    </xf>
    <xf numFmtId="0" fontId="8" fillId="0" borderId="20" xfId="0" quotePrefix="1" applyFont="1" applyFill="1" applyBorder="1" applyAlignment="1">
      <alignment horizontal="right"/>
    </xf>
    <xf numFmtId="0" fontId="8" fillId="0" borderId="21" xfId="0" quotePrefix="1" applyFont="1" applyFill="1" applyBorder="1" applyAlignment="1">
      <alignment horizontal="right"/>
    </xf>
    <xf numFmtId="0" fontId="6" fillId="2" borderId="20" xfId="0" applyFont="1" applyFill="1" applyBorder="1"/>
    <xf numFmtId="0" fontId="8" fillId="2" borderId="19" xfId="0" quotePrefix="1" applyFont="1" applyFill="1" applyBorder="1" applyAlignment="1"/>
    <xf numFmtId="0" fontId="7" fillId="0" borderId="21" xfId="0" quotePrefix="1" applyFont="1" applyBorder="1"/>
    <xf numFmtId="0" fontId="7" fillId="2" borderId="2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7" fillId="0" borderId="21" xfId="0" quotePrefix="1" applyFont="1" applyFill="1" applyBorder="1" applyAlignment="1">
      <alignment horizontal="right"/>
    </xf>
    <xf numFmtId="0" fontId="8" fillId="2" borderId="23" xfId="0" quotePrefix="1" applyFont="1" applyFill="1" applyBorder="1"/>
    <xf numFmtId="0" fontId="8" fillId="2" borderId="24" xfId="0" applyFont="1" applyFill="1" applyBorder="1"/>
    <xf numFmtId="0" fontId="8" fillId="2" borderId="23" xfId="0" applyFont="1" applyFill="1" applyBorder="1" applyAlignment="1">
      <alignment horizontal="center"/>
    </xf>
    <xf numFmtId="3" fontId="8" fillId="2" borderId="25" xfId="0" applyNumberFormat="1" applyFont="1" applyFill="1" applyBorder="1"/>
    <xf numFmtId="164" fontId="8" fillId="2" borderId="25" xfId="4" applyNumberFormat="1" applyFont="1" applyFill="1" applyBorder="1" applyAlignment="1"/>
    <xf numFmtId="0" fontId="8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quotePrefix="1" applyFont="1" applyBorder="1"/>
    <xf numFmtId="0" fontId="8" fillId="0" borderId="19" xfId="0" applyFont="1" applyBorder="1" applyAlignment="1">
      <alignment horizontal="center"/>
    </xf>
    <xf numFmtId="41" fontId="8" fillId="0" borderId="22" xfId="1" applyFont="1" applyBorder="1"/>
    <xf numFmtId="0" fontId="19" fillId="0" borderId="0" xfId="0" applyFont="1"/>
    <xf numFmtId="0" fontId="19" fillId="0" borderId="19" xfId="0" applyFont="1" applyBorder="1"/>
    <xf numFmtId="0" fontId="19" fillId="0" borderId="20" xfId="0" applyFont="1" applyBorder="1"/>
    <xf numFmtId="0" fontId="19" fillId="0" borderId="22" xfId="0" applyFont="1" applyBorder="1"/>
    <xf numFmtId="0" fontId="20" fillId="0" borderId="20" xfId="0" quotePrefix="1" applyFont="1" applyFill="1" applyBorder="1"/>
    <xf numFmtId="0" fontId="2" fillId="0" borderId="20" xfId="0" quotePrefix="1" applyFont="1" applyBorder="1"/>
    <xf numFmtId="0" fontId="8" fillId="0" borderId="20" xfId="0" quotePrefix="1" applyFont="1" applyBorder="1" applyAlignment="1">
      <alignment horizontal="center"/>
    </xf>
    <xf numFmtId="0" fontId="8" fillId="2" borderId="0" xfId="0" quotePrefix="1" applyFont="1" applyFill="1" applyBorder="1" applyAlignment="1"/>
    <xf numFmtId="0" fontId="19" fillId="0" borderId="0" xfId="0" applyFont="1" applyBorder="1"/>
    <xf numFmtId="0" fontId="8" fillId="2" borderId="0" xfId="0" applyFont="1" applyFill="1" applyBorder="1" applyAlignment="1"/>
    <xf numFmtId="0" fontId="20" fillId="0" borderId="19" xfId="0" quotePrefix="1" applyFont="1" applyFill="1" applyBorder="1" applyAlignment="1">
      <alignment horizontal="center"/>
    </xf>
    <xf numFmtId="0" fontId="20" fillId="0" borderId="20" xfId="0" quotePrefix="1" applyFont="1" applyFill="1" applyBorder="1" applyAlignment="1">
      <alignment horizontal="center"/>
    </xf>
    <xf numFmtId="0" fontId="13" fillId="0" borderId="20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0" xfId="2" applyFont="1" applyBorder="1" applyAlignment="1">
      <alignment horizontal="center"/>
    </xf>
    <xf numFmtId="0" fontId="19" fillId="0" borderId="11" xfId="0" applyFont="1" applyBorder="1"/>
    <xf numFmtId="0" fontId="19" fillId="0" borderId="13" xfId="0" applyFont="1" applyBorder="1"/>
    <xf numFmtId="164" fontId="19" fillId="0" borderId="10" xfId="0" applyNumberFormat="1" applyFont="1" applyBorder="1"/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3" fontId="8" fillId="2" borderId="13" xfId="0" applyNumberFormat="1" applyFont="1" applyFill="1" applyBorder="1"/>
    <xf numFmtId="164" fontId="8" fillId="2" borderId="10" xfId="4" applyNumberFormat="1" applyFont="1" applyFill="1" applyBorder="1" applyAlignment="1"/>
    <xf numFmtId="0" fontId="19" fillId="0" borderId="10" xfId="0" applyFont="1" applyBorder="1"/>
    <xf numFmtId="0" fontId="21" fillId="0" borderId="2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64" fontId="8" fillId="0" borderId="8" xfId="4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64" fontId="8" fillId="0" borderId="2" xfId="4" applyNumberFormat="1" applyFont="1" applyFill="1" applyBorder="1" applyAlignment="1">
      <alignment horizontal="right"/>
    </xf>
    <xf numFmtId="164" fontId="12" fillId="0" borderId="0" xfId="4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1" fontId="12" fillId="0" borderId="0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9" fontId="9" fillId="0" borderId="19" xfId="0" applyNumberFormat="1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65" fontId="8" fillId="0" borderId="8" xfId="0" applyNumberFormat="1" applyFont="1" applyFill="1" applyBorder="1" applyAlignment="1">
      <alignment horizontal="left"/>
    </xf>
    <xf numFmtId="9" fontId="8" fillId="0" borderId="30" xfId="0" quotePrefix="1" applyNumberFormat="1" applyFont="1" applyFill="1" applyBorder="1" applyAlignment="1">
      <alignment horizontal="center"/>
    </xf>
    <xf numFmtId="0" fontId="8" fillId="0" borderId="32" xfId="0" quotePrefix="1" applyFont="1" applyFill="1" applyBorder="1" applyAlignment="1">
      <alignment horizontal="center"/>
    </xf>
    <xf numFmtId="166" fontId="8" fillId="0" borderId="19" xfId="0" quotePrefix="1" applyNumberFormat="1" applyFont="1" applyFill="1" applyBorder="1" applyAlignment="1">
      <alignment horizontal="center"/>
    </xf>
    <xf numFmtId="166" fontId="8" fillId="0" borderId="21" xfId="0" quotePrefix="1" applyNumberFormat="1" applyFont="1" applyFill="1" applyBorder="1" applyAlignment="1">
      <alignment horizontal="center"/>
    </xf>
    <xf numFmtId="9" fontId="8" fillId="0" borderId="19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/>
    </xf>
    <xf numFmtId="164" fontId="8" fillId="0" borderId="0" xfId="4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164" fontId="0" fillId="0" borderId="10" xfId="4" applyNumberFormat="1" applyFont="1" applyBorder="1" applyAlignment="1">
      <alignment horizontal="left"/>
    </xf>
    <xf numFmtId="164" fontId="0" fillId="0" borderId="0" xfId="4" applyNumberFormat="1" applyFont="1" applyAlignment="1">
      <alignment horizontal="left"/>
    </xf>
    <xf numFmtId="9" fontId="8" fillId="0" borderId="23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165" fontId="8" fillId="0" borderId="24" xfId="0" applyNumberFormat="1" applyFont="1" applyFill="1" applyBorder="1" applyAlignment="1">
      <alignment horizontal="left"/>
    </xf>
    <xf numFmtId="9" fontId="12" fillId="0" borderId="10" xfId="0" quotePrefix="1" applyNumberFormat="1" applyFont="1" applyFill="1" applyBorder="1" applyAlignment="1">
      <alignment horizontal="center"/>
    </xf>
    <xf numFmtId="0" fontId="12" fillId="0" borderId="11" xfId="0" quotePrefix="1" applyFont="1" applyFill="1" applyBorder="1" applyAlignment="1">
      <alignment horizontal="center"/>
    </xf>
    <xf numFmtId="166" fontId="8" fillId="0" borderId="10" xfId="0" quotePrefix="1" applyNumberFormat="1" applyFont="1" applyFill="1" applyBorder="1" applyAlignment="1">
      <alignment horizontal="center"/>
    </xf>
    <xf numFmtId="166" fontId="8" fillId="0" borderId="11" xfId="0" quotePrefix="1" applyNumberFormat="1" applyFont="1" applyFill="1" applyBorder="1" applyAlignment="1">
      <alignment horizontal="center"/>
    </xf>
    <xf numFmtId="9" fontId="9" fillId="0" borderId="10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9" fontId="8" fillId="0" borderId="10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9" fontId="8" fillId="0" borderId="7" xfId="0" applyNumberFormat="1" applyFont="1" applyFill="1" applyBorder="1" applyAlignment="1">
      <alignment horizontal="center"/>
    </xf>
    <xf numFmtId="9" fontId="8" fillId="0" borderId="1" xfId="0" quotePrefix="1" applyNumberFormat="1" applyFont="1" applyFill="1" applyBorder="1" applyAlignment="1">
      <alignment horizontal="center"/>
    </xf>
    <xf numFmtId="0" fontId="8" fillId="0" borderId="3" xfId="0" quotePrefix="1" applyFont="1" applyFill="1" applyBorder="1" applyAlignment="1">
      <alignment horizontal="center"/>
    </xf>
  </cellXfs>
  <cellStyles count="5">
    <cellStyle name="Comma" xfId="4" builtinId="3"/>
    <cellStyle name="Comma [0]" xfId="1" builtinId="6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view="pageBreakPreview" topLeftCell="A88" zoomScale="120" zoomScaleNormal="90" zoomScaleSheetLayoutView="120" workbookViewId="0">
      <selection activeCell="Y104" sqref="Y104"/>
    </sheetView>
  </sheetViews>
  <sheetFormatPr defaultRowHeight="15" x14ac:dyDescent="0.25"/>
  <cols>
    <col min="1" max="1" width="4.140625" customWidth="1"/>
    <col min="2" max="2" width="2.140625" customWidth="1"/>
    <col min="3" max="3" width="2.42578125" customWidth="1"/>
    <col min="4" max="4" width="2.140625" customWidth="1"/>
    <col min="5" max="5" width="2.85546875" customWidth="1"/>
    <col min="6" max="6" width="2.42578125" customWidth="1"/>
    <col min="7" max="8" width="3" customWidth="1"/>
    <col min="9" max="9" width="2" customWidth="1"/>
    <col min="10" max="10" width="2.140625" customWidth="1"/>
    <col min="11" max="12" width="2.5703125" customWidth="1"/>
    <col min="13" max="13" width="3.85546875" customWidth="1"/>
    <col min="14" max="14" width="2.42578125" customWidth="1"/>
    <col min="15" max="15" width="2.7109375" customWidth="1"/>
    <col min="16" max="16" width="3.140625" customWidth="1"/>
    <col min="17" max="17" width="3.85546875" customWidth="1"/>
    <col min="18" max="18" width="5.7109375" customWidth="1"/>
    <col min="19" max="19" width="29.42578125" customWidth="1"/>
    <col min="20" max="21" width="5" customWidth="1"/>
    <col min="22" max="22" width="9.28515625" customWidth="1"/>
    <col min="23" max="23" width="12.28515625" customWidth="1"/>
    <col min="24" max="24" width="13.85546875" customWidth="1"/>
    <col min="25" max="25" width="20.85546875" customWidth="1"/>
    <col min="26" max="26" width="17.7109375" customWidth="1"/>
    <col min="27" max="27" width="23.28515625" customWidth="1"/>
    <col min="28" max="28" width="11.140625" customWidth="1"/>
    <col min="29" max="29" width="13.7109375" customWidth="1"/>
    <col min="31" max="31" width="15" style="71" customWidth="1"/>
    <col min="32" max="32" width="13.140625" customWidth="1"/>
    <col min="33" max="33" width="15.85546875" customWidth="1"/>
    <col min="34" max="34" width="17.42578125" customWidth="1"/>
  </cols>
  <sheetData>
    <row r="1" spans="2:23" x14ac:dyDescent="0.25">
      <c r="B1" s="441" t="s">
        <v>14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156"/>
      <c r="V1" s="156"/>
      <c r="W1" s="92"/>
    </row>
    <row r="2" spans="2:23" x14ac:dyDescent="0.25">
      <c r="B2" s="415" t="s">
        <v>21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43"/>
      <c r="U2" s="428" t="s">
        <v>22</v>
      </c>
      <c r="V2" s="430"/>
      <c r="W2" s="149"/>
    </row>
    <row r="3" spans="2:23" x14ac:dyDescent="0.25">
      <c r="B3" s="446" t="s">
        <v>1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8"/>
      <c r="U3" s="444"/>
      <c r="V3" s="445"/>
      <c r="W3" s="143" t="s">
        <v>0</v>
      </c>
    </row>
    <row r="4" spans="2:23" x14ac:dyDescent="0.25">
      <c r="B4" s="418" t="s">
        <v>23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28" t="s">
        <v>115</v>
      </c>
      <c r="V4" s="430"/>
      <c r="W4" s="143" t="s">
        <v>24</v>
      </c>
    </row>
    <row r="5" spans="2:23" x14ac:dyDescent="0.25">
      <c r="B5" s="449" t="s">
        <v>106</v>
      </c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44"/>
      <c r="V5" s="445"/>
      <c r="W5" s="150"/>
    </row>
    <row r="6" spans="2:23" ht="3" customHeight="1" x14ac:dyDescent="0.25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</row>
    <row r="7" spans="2:23" x14ac:dyDescent="0.25">
      <c r="B7" s="241" t="s">
        <v>25</v>
      </c>
      <c r="C7" s="242"/>
      <c r="D7" s="242"/>
      <c r="E7" s="242"/>
      <c r="F7" s="242"/>
      <c r="G7" s="242"/>
      <c r="H7" s="242"/>
      <c r="I7" s="242"/>
      <c r="J7" s="242"/>
      <c r="K7" s="242"/>
      <c r="L7" s="243" t="s">
        <v>112</v>
      </c>
      <c r="M7" s="243"/>
      <c r="N7" s="242"/>
      <c r="O7" s="242"/>
      <c r="P7" s="244"/>
      <c r="Q7" s="242" t="s">
        <v>120</v>
      </c>
      <c r="R7" s="244"/>
      <c r="S7" s="242"/>
      <c r="T7" s="242"/>
      <c r="U7" s="242"/>
      <c r="V7" s="242"/>
      <c r="W7" s="245"/>
    </row>
    <row r="8" spans="2:23" x14ac:dyDescent="0.25">
      <c r="B8" s="114" t="s">
        <v>26</v>
      </c>
      <c r="C8" s="110"/>
      <c r="D8" s="110"/>
      <c r="E8" s="110"/>
      <c r="F8" s="110"/>
      <c r="G8" s="110"/>
      <c r="H8" s="110"/>
      <c r="I8" s="110"/>
      <c r="J8" s="110"/>
      <c r="K8" s="110"/>
      <c r="L8" s="246" t="s">
        <v>76</v>
      </c>
      <c r="M8" s="246"/>
      <c r="N8" s="110"/>
      <c r="O8" s="110"/>
      <c r="P8" s="117"/>
      <c r="Q8" s="110" t="s">
        <v>71</v>
      </c>
      <c r="R8" s="117"/>
      <c r="S8" s="110"/>
      <c r="T8" s="110"/>
      <c r="U8" s="110"/>
      <c r="V8" s="110"/>
      <c r="W8" s="247"/>
    </row>
    <row r="9" spans="2:23" x14ac:dyDescent="0.25">
      <c r="B9" s="114" t="s">
        <v>27</v>
      </c>
      <c r="C9" s="110"/>
      <c r="D9" s="110"/>
      <c r="E9" s="110"/>
      <c r="F9" s="110"/>
      <c r="G9" s="110"/>
      <c r="H9" s="110"/>
      <c r="I9" s="110"/>
      <c r="J9" s="110"/>
      <c r="K9" s="110"/>
      <c r="L9" s="246" t="s">
        <v>77</v>
      </c>
      <c r="M9" s="246"/>
      <c r="N9" s="110"/>
      <c r="O9" s="110"/>
      <c r="P9" s="117"/>
      <c r="Q9" s="110" t="s">
        <v>116</v>
      </c>
      <c r="R9" s="117"/>
      <c r="S9" s="110"/>
      <c r="T9" s="110"/>
      <c r="U9" s="110"/>
      <c r="V9" s="110"/>
      <c r="W9" s="247"/>
    </row>
    <row r="10" spans="2:23" x14ac:dyDescent="0.25">
      <c r="B10" s="114" t="s">
        <v>28</v>
      </c>
      <c r="C10" s="110"/>
      <c r="D10" s="110"/>
      <c r="E10" s="110"/>
      <c r="F10" s="110"/>
      <c r="G10" s="110"/>
      <c r="H10" s="110"/>
      <c r="I10" s="110"/>
      <c r="J10" s="110"/>
      <c r="K10" s="110"/>
      <c r="L10" s="246" t="s">
        <v>113</v>
      </c>
      <c r="M10" s="246"/>
      <c r="N10" s="110"/>
      <c r="O10" s="110"/>
      <c r="P10" s="117"/>
      <c r="Q10" s="110" t="s">
        <v>114</v>
      </c>
      <c r="R10" s="117"/>
      <c r="S10" s="110"/>
      <c r="T10" s="110"/>
      <c r="U10" s="110"/>
      <c r="V10" s="110"/>
      <c r="W10" s="247"/>
    </row>
    <row r="11" spans="2:23" x14ac:dyDescent="0.25">
      <c r="B11" s="114" t="s">
        <v>29</v>
      </c>
      <c r="C11" s="110"/>
      <c r="D11" s="110"/>
      <c r="E11" s="110"/>
      <c r="F11" s="110"/>
      <c r="G11" s="110"/>
      <c r="H11" s="110"/>
      <c r="I11" s="110"/>
      <c r="J11" s="110"/>
      <c r="K11" s="110"/>
      <c r="L11" s="246" t="s">
        <v>40</v>
      </c>
      <c r="M11" s="110"/>
      <c r="N11" s="110"/>
      <c r="O11" s="110"/>
      <c r="P11" s="110"/>
      <c r="Q11" s="110"/>
      <c r="R11" s="117"/>
      <c r="S11" s="110"/>
      <c r="T11" s="110"/>
      <c r="U11" s="110"/>
      <c r="V11" s="110"/>
      <c r="W11" s="247"/>
    </row>
    <row r="12" spans="2:23" x14ac:dyDescent="0.25">
      <c r="B12" s="114" t="s">
        <v>30</v>
      </c>
      <c r="C12" s="110"/>
      <c r="D12" s="110"/>
      <c r="E12" s="110"/>
      <c r="F12" s="110"/>
      <c r="G12" s="110"/>
      <c r="H12" s="110"/>
      <c r="I12" s="110"/>
      <c r="J12" s="110"/>
      <c r="K12" s="110"/>
      <c r="L12" s="246" t="s">
        <v>201</v>
      </c>
      <c r="M12" s="110"/>
      <c r="N12" s="110"/>
      <c r="O12" s="110"/>
      <c r="P12" s="110"/>
      <c r="Q12" s="110"/>
      <c r="R12" s="117"/>
      <c r="S12" s="110"/>
      <c r="T12" s="110"/>
      <c r="U12" s="110"/>
      <c r="V12" s="110"/>
      <c r="W12" s="247"/>
    </row>
    <row r="13" spans="2:23" x14ac:dyDescent="0.25">
      <c r="B13" s="248" t="s">
        <v>3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50" t="s">
        <v>107</v>
      </c>
      <c r="M13" s="251"/>
      <c r="N13" s="251"/>
      <c r="O13" s="251"/>
      <c r="P13" s="251"/>
      <c r="Q13" s="249"/>
      <c r="R13" s="252"/>
      <c r="S13" s="249"/>
      <c r="T13" s="249"/>
      <c r="U13" s="249"/>
      <c r="V13" s="249"/>
      <c r="W13" s="253"/>
    </row>
    <row r="14" spans="2:23" ht="3" customHeight="1" x14ac:dyDescent="0.25">
      <c r="B14" s="21"/>
      <c r="C14" s="15"/>
      <c r="D14" s="15"/>
      <c r="E14" s="15"/>
      <c r="F14" s="15"/>
      <c r="G14" s="15"/>
      <c r="H14" s="15"/>
      <c r="I14" s="15"/>
      <c r="J14" s="15"/>
      <c r="K14" s="15"/>
      <c r="L14" s="155"/>
      <c r="M14" s="155"/>
      <c r="N14" s="451"/>
      <c r="O14" s="451"/>
      <c r="P14" s="451"/>
      <c r="Q14" s="15"/>
      <c r="R14" s="15"/>
      <c r="S14" s="15"/>
      <c r="T14" s="15"/>
      <c r="U14" s="22"/>
      <c r="V14" s="22"/>
      <c r="W14" s="23"/>
    </row>
    <row r="15" spans="2:23" x14ac:dyDescent="0.25">
      <c r="B15" s="428" t="s">
        <v>4</v>
      </c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0"/>
    </row>
    <row r="16" spans="2:23" x14ac:dyDescent="0.25">
      <c r="B16" s="24" t="s">
        <v>6</v>
      </c>
      <c r="C16" s="25"/>
      <c r="D16" s="25"/>
      <c r="E16" s="25"/>
      <c r="F16" s="25"/>
      <c r="G16" s="25"/>
      <c r="H16" s="25"/>
      <c r="I16" s="24" t="s">
        <v>31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393" t="s">
        <v>5</v>
      </c>
      <c r="W16" s="394"/>
    </row>
    <row r="17" spans="2:23" x14ac:dyDescent="0.25">
      <c r="B17" s="254" t="s">
        <v>7</v>
      </c>
      <c r="C17" s="255"/>
      <c r="D17" s="255"/>
      <c r="E17" s="256"/>
      <c r="F17" s="256"/>
      <c r="G17" s="256"/>
      <c r="H17" s="256"/>
      <c r="I17" s="257" t="s">
        <v>117</v>
      </c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452">
        <v>1</v>
      </c>
      <c r="W17" s="453"/>
    </row>
    <row r="18" spans="2:23" x14ac:dyDescent="0.25">
      <c r="B18" s="259" t="s">
        <v>8</v>
      </c>
      <c r="C18" s="117"/>
      <c r="D18" s="117"/>
      <c r="E18" s="246"/>
      <c r="F18" s="246"/>
      <c r="G18" s="246"/>
      <c r="H18" s="246"/>
      <c r="I18" s="260" t="s">
        <v>42</v>
      </c>
      <c r="J18" s="246"/>
      <c r="K18" s="246"/>
      <c r="L18" s="246"/>
      <c r="M18" s="246"/>
      <c r="N18" s="246"/>
      <c r="O18" s="246"/>
      <c r="P18" s="246"/>
      <c r="Q18" s="111"/>
      <c r="R18" s="111"/>
      <c r="S18" s="111"/>
      <c r="T18" s="111"/>
      <c r="U18" s="246"/>
      <c r="V18" s="454">
        <f>W31</f>
        <v>30000000</v>
      </c>
      <c r="W18" s="455"/>
    </row>
    <row r="19" spans="2:23" x14ac:dyDescent="0.25">
      <c r="B19" s="259" t="s">
        <v>9</v>
      </c>
      <c r="C19" s="117"/>
      <c r="D19" s="117"/>
      <c r="E19" s="83"/>
      <c r="F19" s="83"/>
      <c r="G19" s="83"/>
      <c r="H19" s="83"/>
      <c r="I19" s="114" t="s">
        <v>118</v>
      </c>
      <c r="J19" s="261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3"/>
      <c r="V19" s="439"/>
      <c r="W19" s="440"/>
    </row>
    <row r="20" spans="2:23" x14ac:dyDescent="0.25">
      <c r="B20" s="259"/>
      <c r="C20" s="117"/>
      <c r="D20" s="117"/>
      <c r="E20" s="83"/>
      <c r="F20" s="83"/>
      <c r="G20" s="83"/>
      <c r="H20" s="83"/>
      <c r="I20" s="81" t="s">
        <v>119</v>
      </c>
      <c r="J20" s="264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3"/>
      <c r="V20" s="265"/>
      <c r="W20" s="266"/>
    </row>
    <row r="21" spans="2:23" x14ac:dyDescent="0.25">
      <c r="B21" s="259"/>
      <c r="C21" s="117"/>
      <c r="D21" s="117"/>
      <c r="E21" s="83"/>
      <c r="F21" s="83"/>
      <c r="G21" s="83"/>
      <c r="H21" s="83"/>
      <c r="I21" s="81" t="s">
        <v>121</v>
      </c>
      <c r="J21" s="264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3"/>
      <c r="V21" s="265"/>
      <c r="W21" s="266"/>
    </row>
    <row r="22" spans="2:23" x14ac:dyDescent="0.25">
      <c r="B22" s="259"/>
      <c r="C22" s="117"/>
      <c r="D22" s="117"/>
      <c r="E22" s="83"/>
      <c r="F22" s="83"/>
      <c r="G22" s="83"/>
      <c r="H22" s="83"/>
      <c r="I22" s="81" t="s">
        <v>122</v>
      </c>
      <c r="J22" s="264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3"/>
      <c r="V22" s="265"/>
      <c r="W22" s="266"/>
    </row>
    <row r="23" spans="2:23" x14ac:dyDescent="0.25">
      <c r="B23" s="259" t="s">
        <v>10</v>
      </c>
      <c r="C23" s="117"/>
      <c r="D23" s="117"/>
      <c r="E23" s="83"/>
      <c r="F23" s="83"/>
      <c r="G23" s="83"/>
      <c r="H23" s="83"/>
      <c r="I23" s="114" t="s">
        <v>123</v>
      </c>
      <c r="J23" s="267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246"/>
      <c r="V23" s="456">
        <v>1</v>
      </c>
      <c r="W23" s="457"/>
    </row>
    <row r="24" spans="2:23" ht="3.75" customHeight="1" x14ac:dyDescent="0.25">
      <c r="B24" s="268"/>
      <c r="C24" s="269"/>
      <c r="D24" s="269"/>
      <c r="E24" s="269"/>
      <c r="F24" s="269"/>
      <c r="G24" s="269"/>
      <c r="H24" s="269"/>
      <c r="I24" s="270"/>
      <c r="J24" s="269"/>
      <c r="K24" s="269"/>
      <c r="L24" s="269"/>
      <c r="M24" s="269"/>
      <c r="N24" s="269"/>
      <c r="O24" s="269"/>
      <c r="P24" s="271"/>
      <c r="Q24" s="269"/>
      <c r="R24" s="269"/>
      <c r="S24" s="269"/>
      <c r="T24" s="269"/>
      <c r="U24" s="272"/>
      <c r="V24" s="273"/>
      <c r="W24" s="274"/>
    </row>
    <row r="25" spans="2:23" x14ac:dyDescent="0.25">
      <c r="B25" s="458" t="s">
        <v>86</v>
      </c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60"/>
    </row>
    <row r="26" spans="2:23" x14ac:dyDescent="0.25">
      <c r="B26" s="418" t="s">
        <v>32</v>
      </c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20"/>
    </row>
    <row r="27" spans="2:23" x14ac:dyDescent="0.25">
      <c r="B27" s="449" t="s">
        <v>33</v>
      </c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61"/>
    </row>
    <row r="28" spans="2:23" ht="15" customHeight="1" x14ac:dyDescent="0.25">
      <c r="B28" s="424" t="s">
        <v>34</v>
      </c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62"/>
      <c r="N28" s="428" t="s">
        <v>35</v>
      </c>
      <c r="O28" s="429"/>
      <c r="P28" s="429"/>
      <c r="Q28" s="429"/>
      <c r="R28" s="429"/>
      <c r="S28" s="430"/>
      <c r="T28" s="434" t="s">
        <v>11</v>
      </c>
      <c r="U28" s="435"/>
      <c r="V28" s="436"/>
      <c r="W28" s="437" t="s">
        <v>36</v>
      </c>
    </row>
    <row r="29" spans="2:23" ht="26.25" customHeight="1" x14ac:dyDescent="0.25">
      <c r="B29" s="463"/>
      <c r="C29" s="464"/>
      <c r="D29" s="464"/>
      <c r="E29" s="464"/>
      <c r="F29" s="464"/>
      <c r="G29" s="464"/>
      <c r="H29" s="464"/>
      <c r="I29" s="464"/>
      <c r="J29" s="464"/>
      <c r="K29" s="464"/>
      <c r="L29" s="464"/>
      <c r="M29" s="465"/>
      <c r="N29" s="444"/>
      <c r="O29" s="466"/>
      <c r="P29" s="466"/>
      <c r="Q29" s="466"/>
      <c r="R29" s="466"/>
      <c r="S29" s="445"/>
      <c r="T29" s="44" t="s">
        <v>12</v>
      </c>
      <c r="U29" s="44" t="s">
        <v>13</v>
      </c>
      <c r="V29" s="221" t="s">
        <v>37</v>
      </c>
      <c r="W29" s="467"/>
    </row>
    <row r="30" spans="2:23" x14ac:dyDescent="0.25">
      <c r="B30" s="411">
        <v>1</v>
      </c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4"/>
      <c r="N30" s="411">
        <v>2</v>
      </c>
      <c r="O30" s="393"/>
      <c r="P30" s="393"/>
      <c r="Q30" s="393"/>
      <c r="R30" s="393"/>
      <c r="S30" s="394"/>
      <c r="T30" s="167">
        <v>3</v>
      </c>
      <c r="U30" s="166">
        <v>4</v>
      </c>
      <c r="V30" s="166">
        <v>5</v>
      </c>
      <c r="W30" s="166">
        <v>6</v>
      </c>
    </row>
    <row r="31" spans="2:23" x14ac:dyDescent="0.25">
      <c r="B31" s="275">
        <v>2</v>
      </c>
      <c r="C31" s="276" t="s">
        <v>73</v>
      </c>
      <c r="D31" s="277">
        <v>4</v>
      </c>
      <c r="E31" s="276" t="s">
        <v>65</v>
      </c>
      <c r="F31" s="276" t="s">
        <v>72</v>
      </c>
      <c r="G31" s="276">
        <v>15</v>
      </c>
      <c r="H31" s="276">
        <v>12</v>
      </c>
      <c r="I31" s="276" t="s">
        <v>38</v>
      </c>
      <c r="J31" s="278"/>
      <c r="K31" s="278"/>
      <c r="L31" s="278"/>
      <c r="M31" s="278"/>
      <c r="N31" s="287" t="s">
        <v>56</v>
      </c>
      <c r="O31" s="277"/>
      <c r="P31" s="277"/>
      <c r="Q31" s="277"/>
      <c r="R31" s="277"/>
      <c r="S31" s="288"/>
      <c r="T31" s="275"/>
      <c r="U31" s="275"/>
      <c r="V31" s="289"/>
      <c r="W31" s="290">
        <f>W32</f>
        <v>30000000</v>
      </c>
    </row>
    <row r="32" spans="2:23" x14ac:dyDescent="0.25">
      <c r="B32" s="129">
        <v>2</v>
      </c>
      <c r="C32" s="279" t="s">
        <v>73</v>
      </c>
      <c r="D32" s="102">
        <v>4</v>
      </c>
      <c r="E32" s="279" t="s">
        <v>65</v>
      </c>
      <c r="F32" s="279" t="s">
        <v>72</v>
      </c>
      <c r="G32" s="279">
        <v>15</v>
      </c>
      <c r="H32" s="279">
        <v>12</v>
      </c>
      <c r="I32" s="279" t="s">
        <v>38</v>
      </c>
      <c r="J32" s="280" t="s">
        <v>20</v>
      </c>
      <c r="K32" s="281"/>
      <c r="L32" s="281"/>
      <c r="M32" s="281"/>
      <c r="N32" s="291" t="s">
        <v>57</v>
      </c>
      <c r="O32" s="190"/>
      <c r="P32" s="102"/>
      <c r="Q32" s="102"/>
      <c r="R32" s="102"/>
      <c r="S32" s="292"/>
      <c r="T32" s="129"/>
      <c r="U32" s="129"/>
      <c r="V32" s="293"/>
      <c r="W32" s="294">
        <f>W33+W43</f>
        <v>30000000</v>
      </c>
    </row>
    <row r="33" spans="2:23" x14ac:dyDescent="0.25">
      <c r="B33" s="129">
        <v>2</v>
      </c>
      <c r="C33" s="279" t="s">
        <v>73</v>
      </c>
      <c r="D33" s="102">
        <v>4</v>
      </c>
      <c r="E33" s="279" t="s">
        <v>65</v>
      </c>
      <c r="F33" s="279" t="s">
        <v>72</v>
      </c>
      <c r="G33" s="279">
        <v>15</v>
      </c>
      <c r="H33" s="279">
        <v>12</v>
      </c>
      <c r="I33" s="279" t="s">
        <v>38</v>
      </c>
      <c r="J33" s="280" t="s">
        <v>20</v>
      </c>
      <c r="K33" s="103" t="s">
        <v>202</v>
      </c>
      <c r="L33" s="117"/>
      <c r="M33" s="117"/>
      <c r="N33" s="130"/>
      <c r="O33" s="120" t="s">
        <v>137</v>
      </c>
      <c r="P33" s="110"/>
      <c r="Q33" s="110"/>
      <c r="R33" s="110"/>
      <c r="S33" s="247"/>
      <c r="T33" s="85"/>
      <c r="U33" s="85"/>
      <c r="V33" s="187"/>
      <c r="W33" s="133">
        <f>W34</f>
        <v>8100000</v>
      </c>
    </row>
    <row r="34" spans="2:23" x14ac:dyDescent="0.25">
      <c r="B34" s="129">
        <v>2</v>
      </c>
      <c r="C34" s="279" t="s">
        <v>73</v>
      </c>
      <c r="D34" s="102">
        <v>4</v>
      </c>
      <c r="E34" s="279" t="s">
        <v>65</v>
      </c>
      <c r="F34" s="279" t="s">
        <v>72</v>
      </c>
      <c r="G34" s="279">
        <v>15</v>
      </c>
      <c r="H34" s="279">
        <v>12</v>
      </c>
      <c r="I34" s="279" t="s">
        <v>38</v>
      </c>
      <c r="J34" s="280" t="s">
        <v>20</v>
      </c>
      <c r="K34" s="103" t="s">
        <v>202</v>
      </c>
      <c r="L34" s="103" t="s">
        <v>65</v>
      </c>
      <c r="M34" s="117"/>
      <c r="N34" s="130"/>
      <c r="O34" s="120"/>
      <c r="P34" s="110" t="s">
        <v>138</v>
      </c>
      <c r="Q34" s="110"/>
      <c r="R34" s="110"/>
      <c r="S34" s="247"/>
      <c r="T34" s="85"/>
      <c r="U34" s="85"/>
      <c r="V34" s="187"/>
      <c r="W34" s="86">
        <f>W35</f>
        <v>8100000</v>
      </c>
    </row>
    <row r="35" spans="2:23" x14ac:dyDescent="0.25">
      <c r="B35" s="100">
        <v>2</v>
      </c>
      <c r="C35" s="101" t="s">
        <v>73</v>
      </c>
      <c r="D35" s="102">
        <v>4</v>
      </c>
      <c r="E35" s="101" t="s">
        <v>65</v>
      </c>
      <c r="F35" s="101" t="s">
        <v>72</v>
      </c>
      <c r="G35" s="101">
        <v>15</v>
      </c>
      <c r="H35" s="101">
        <v>12</v>
      </c>
      <c r="I35" s="101" t="s">
        <v>38</v>
      </c>
      <c r="J35" s="103" t="s">
        <v>20</v>
      </c>
      <c r="K35" s="103" t="s">
        <v>19</v>
      </c>
      <c r="L35" s="103" t="s">
        <v>141</v>
      </c>
      <c r="M35" s="103">
        <v>11</v>
      </c>
      <c r="N35" s="168"/>
      <c r="O35" s="190"/>
      <c r="P35" s="83"/>
      <c r="Q35" s="83" t="s">
        <v>190</v>
      </c>
      <c r="R35" s="83"/>
      <c r="S35" s="84"/>
      <c r="T35" s="85"/>
      <c r="U35" s="169"/>
      <c r="V35" s="170"/>
      <c r="W35" s="86">
        <f>W37</f>
        <v>8100000</v>
      </c>
    </row>
    <row r="36" spans="2:23" x14ac:dyDescent="0.25">
      <c r="B36" s="109"/>
      <c r="C36" s="110"/>
      <c r="D36" s="111"/>
      <c r="E36" s="110"/>
      <c r="F36" s="82"/>
      <c r="G36" s="82"/>
      <c r="H36" s="82"/>
      <c r="I36" s="82"/>
      <c r="J36" s="103"/>
      <c r="K36" s="103"/>
      <c r="L36" s="103"/>
      <c r="M36" s="103"/>
      <c r="N36" s="168"/>
      <c r="O36" s="83"/>
      <c r="P36" s="190"/>
      <c r="Q36" s="190"/>
      <c r="R36" s="83" t="s">
        <v>249</v>
      </c>
      <c r="S36" s="83"/>
      <c r="T36" s="85"/>
      <c r="U36" s="169"/>
      <c r="V36" s="170"/>
      <c r="W36" s="86">
        <f>W37</f>
        <v>8100000</v>
      </c>
    </row>
    <row r="37" spans="2:23" x14ac:dyDescent="0.25">
      <c r="B37" s="109"/>
      <c r="C37" s="110"/>
      <c r="D37" s="111"/>
      <c r="E37" s="110"/>
      <c r="F37" s="82"/>
      <c r="G37" s="82"/>
      <c r="H37" s="82"/>
      <c r="I37" s="82"/>
      <c r="J37" s="103"/>
      <c r="K37" s="103"/>
      <c r="L37" s="103"/>
      <c r="M37" s="103"/>
      <c r="N37" s="168"/>
      <c r="O37" s="83"/>
      <c r="P37" s="83"/>
      <c r="Q37" s="83" t="s">
        <v>223</v>
      </c>
      <c r="R37" s="190"/>
      <c r="S37" s="83"/>
      <c r="T37" s="85"/>
      <c r="U37" s="169"/>
      <c r="V37" s="170"/>
      <c r="W37" s="86">
        <f>W38+W39+W40+W41+W42</f>
        <v>8100000</v>
      </c>
    </row>
    <row r="38" spans="2:23" x14ac:dyDescent="0.25">
      <c r="B38" s="109"/>
      <c r="C38" s="110"/>
      <c r="D38" s="111"/>
      <c r="E38" s="110"/>
      <c r="F38" s="82"/>
      <c r="G38" s="82"/>
      <c r="H38" s="82"/>
      <c r="I38" s="82"/>
      <c r="J38" s="117"/>
      <c r="K38" s="117"/>
      <c r="L38" s="117"/>
      <c r="M38" s="117"/>
      <c r="N38" s="114"/>
      <c r="O38" s="113"/>
      <c r="P38" s="83"/>
      <c r="Q38" s="113"/>
      <c r="R38" s="171" t="s">
        <v>224</v>
      </c>
      <c r="S38" s="113"/>
      <c r="T38" s="85">
        <v>20</v>
      </c>
      <c r="U38" s="169" t="s">
        <v>140</v>
      </c>
      <c r="V38" s="170">
        <v>100000</v>
      </c>
      <c r="W38" s="86">
        <f>T38*V38</f>
        <v>2000000</v>
      </c>
    </row>
    <row r="39" spans="2:23" x14ac:dyDescent="0.25">
      <c r="B39" s="109"/>
      <c r="C39" s="110"/>
      <c r="D39" s="111"/>
      <c r="E39" s="110"/>
      <c r="F39" s="82"/>
      <c r="G39" s="82"/>
      <c r="H39" s="82"/>
      <c r="I39" s="82"/>
      <c r="J39" s="117"/>
      <c r="K39" s="117"/>
      <c r="L39" s="117"/>
      <c r="M39" s="117"/>
      <c r="N39" s="114"/>
      <c r="O39" s="113"/>
      <c r="P39" s="83"/>
      <c r="Q39" s="110"/>
      <c r="R39" s="171" t="s">
        <v>225</v>
      </c>
      <c r="S39" s="110"/>
      <c r="T39" s="85">
        <v>20</v>
      </c>
      <c r="U39" s="169" t="s">
        <v>140</v>
      </c>
      <c r="V39" s="170">
        <v>80000</v>
      </c>
      <c r="W39" s="86">
        <f t="shared" ref="W39:W41" si="0">T39*V39</f>
        <v>1600000</v>
      </c>
    </row>
    <row r="40" spans="2:23" x14ac:dyDescent="0.25">
      <c r="B40" s="100"/>
      <c r="C40" s="101"/>
      <c r="D40" s="102"/>
      <c r="E40" s="101"/>
      <c r="F40" s="101"/>
      <c r="G40" s="101"/>
      <c r="H40" s="101"/>
      <c r="I40" s="101"/>
      <c r="J40" s="103"/>
      <c r="K40" s="103"/>
      <c r="L40" s="103"/>
      <c r="M40" s="103"/>
      <c r="N40" s="114"/>
      <c r="O40" s="113"/>
      <c r="P40" s="83"/>
      <c r="Q40" s="110"/>
      <c r="R40" s="171" t="s">
        <v>226</v>
      </c>
      <c r="S40" s="110"/>
      <c r="T40" s="85">
        <v>20</v>
      </c>
      <c r="U40" s="169" t="s">
        <v>140</v>
      </c>
      <c r="V40" s="170">
        <v>75000</v>
      </c>
      <c r="W40" s="86">
        <f t="shared" si="0"/>
        <v>1500000</v>
      </c>
    </row>
    <row r="41" spans="2:23" x14ac:dyDescent="0.25">
      <c r="B41" s="109"/>
      <c r="C41" s="110"/>
      <c r="D41" s="111"/>
      <c r="E41" s="110"/>
      <c r="F41" s="82"/>
      <c r="G41" s="82"/>
      <c r="H41" s="82"/>
      <c r="I41" s="82"/>
      <c r="J41" s="117"/>
      <c r="K41" s="117"/>
      <c r="L41" s="117"/>
      <c r="M41" s="117"/>
      <c r="N41" s="114"/>
      <c r="O41" s="113"/>
      <c r="P41" s="83"/>
      <c r="Q41" s="110"/>
      <c r="R41" s="171" t="s">
        <v>227</v>
      </c>
      <c r="S41" s="110"/>
      <c r="T41" s="85">
        <v>60</v>
      </c>
      <c r="U41" s="169" t="s">
        <v>140</v>
      </c>
      <c r="V41" s="170">
        <v>50000</v>
      </c>
      <c r="W41" s="86">
        <f t="shared" si="0"/>
        <v>3000000</v>
      </c>
    </row>
    <row r="42" spans="2:23" x14ac:dyDescent="0.25">
      <c r="B42" s="109"/>
      <c r="C42" s="110"/>
      <c r="D42" s="111"/>
      <c r="E42" s="110"/>
      <c r="F42" s="82"/>
      <c r="G42" s="82"/>
      <c r="H42" s="82"/>
      <c r="I42" s="82"/>
      <c r="J42" s="117"/>
      <c r="K42" s="117"/>
      <c r="L42" s="117"/>
      <c r="M42" s="117"/>
      <c r="N42" s="130"/>
      <c r="O42" s="134"/>
      <c r="P42" s="83"/>
      <c r="Q42" s="110"/>
      <c r="R42" s="171"/>
      <c r="S42" s="110"/>
      <c r="T42" s="85"/>
      <c r="U42" s="85"/>
      <c r="V42" s="86"/>
      <c r="W42" s="86"/>
    </row>
    <row r="43" spans="2:23" x14ac:dyDescent="0.25">
      <c r="B43" s="100" t="s">
        <v>19</v>
      </c>
      <c r="C43" s="101" t="s">
        <v>55</v>
      </c>
      <c r="D43" s="102">
        <v>4</v>
      </c>
      <c r="E43" s="101" t="s">
        <v>65</v>
      </c>
      <c r="F43" s="101" t="s">
        <v>72</v>
      </c>
      <c r="G43" s="101">
        <v>17</v>
      </c>
      <c r="H43" s="101">
        <v>16</v>
      </c>
      <c r="I43" s="101" t="s">
        <v>38</v>
      </c>
      <c r="J43" s="116" t="s">
        <v>20</v>
      </c>
      <c r="K43" s="116" t="s">
        <v>20</v>
      </c>
      <c r="L43" s="128"/>
      <c r="M43" s="128"/>
      <c r="N43" s="130" t="s">
        <v>66</v>
      </c>
      <c r="O43" s="120"/>
      <c r="P43" s="120"/>
      <c r="Q43" s="120"/>
      <c r="R43" s="120"/>
      <c r="S43" s="131"/>
      <c r="T43" s="129"/>
      <c r="U43" s="129"/>
      <c r="V43" s="132"/>
      <c r="W43" s="133">
        <f>W44+W78+W83+W87</f>
        <v>21900000</v>
      </c>
    </row>
    <row r="44" spans="2:23" x14ac:dyDescent="0.25">
      <c r="B44" s="100" t="s">
        <v>19</v>
      </c>
      <c r="C44" s="101" t="s">
        <v>55</v>
      </c>
      <c r="D44" s="102">
        <v>4</v>
      </c>
      <c r="E44" s="101" t="s">
        <v>65</v>
      </c>
      <c r="F44" s="101" t="s">
        <v>72</v>
      </c>
      <c r="G44" s="101">
        <v>17</v>
      </c>
      <c r="H44" s="101">
        <v>16</v>
      </c>
      <c r="I44" s="101" t="s">
        <v>38</v>
      </c>
      <c r="J44" s="116" t="s">
        <v>20</v>
      </c>
      <c r="K44" s="116" t="s">
        <v>20</v>
      </c>
      <c r="L44" s="116" t="s">
        <v>141</v>
      </c>
      <c r="M44" s="116"/>
      <c r="N44" s="172" t="s">
        <v>142</v>
      </c>
      <c r="O44" s="104"/>
      <c r="P44" s="104"/>
      <c r="Q44" s="104"/>
      <c r="R44" s="104"/>
      <c r="S44" s="105"/>
      <c r="T44" s="106"/>
      <c r="U44" s="106"/>
      <c r="V44" s="107"/>
      <c r="W44" s="108">
        <f>W45+W52</f>
        <v>625000</v>
      </c>
    </row>
    <row r="45" spans="2:23" x14ac:dyDescent="0.25">
      <c r="B45" s="100" t="s">
        <v>19</v>
      </c>
      <c r="C45" s="101" t="s">
        <v>55</v>
      </c>
      <c r="D45" s="102">
        <v>4</v>
      </c>
      <c r="E45" s="101" t="s">
        <v>65</v>
      </c>
      <c r="F45" s="101" t="s">
        <v>72</v>
      </c>
      <c r="G45" s="101">
        <v>17</v>
      </c>
      <c r="H45" s="101">
        <v>16</v>
      </c>
      <c r="I45" s="101" t="s">
        <v>38</v>
      </c>
      <c r="J45" s="103" t="s">
        <v>20</v>
      </c>
      <c r="K45" s="103" t="s">
        <v>20</v>
      </c>
      <c r="L45" s="103" t="s">
        <v>141</v>
      </c>
      <c r="M45" s="103" t="s">
        <v>141</v>
      </c>
      <c r="N45" s="172" t="s">
        <v>143</v>
      </c>
      <c r="O45" s="104"/>
      <c r="P45" s="104"/>
      <c r="Q45" s="104"/>
      <c r="R45" s="104"/>
      <c r="S45" s="105"/>
      <c r="T45" s="106"/>
      <c r="U45" s="106"/>
      <c r="V45" s="107"/>
      <c r="W45" s="108">
        <f>W46+W47+W48+W49+W50</f>
        <v>225000</v>
      </c>
    </row>
    <row r="46" spans="2:23" x14ac:dyDescent="0.25">
      <c r="B46" s="109"/>
      <c r="C46" s="110"/>
      <c r="D46" s="111"/>
      <c r="E46" s="110"/>
      <c r="F46" s="82"/>
      <c r="G46" s="82"/>
      <c r="H46" s="82"/>
      <c r="I46" s="82"/>
      <c r="J46" s="117"/>
      <c r="K46" s="117"/>
      <c r="L46" s="117"/>
      <c r="M46" s="117"/>
      <c r="N46" s="112"/>
      <c r="O46" s="173" t="s">
        <v>205</v>
      </c>
      <c r="P46" s="113"/>
      <c r="Q46" s="113" t="s">
        <v>52</v>
      </c>
      <c r="R46" s="113"/>
      <c r="S46" s="174"/>
      <c r="T46" s="175">
        <v>2</v>
      </c>
      <c r="U46" s="175" t="s">
        <v>144</v>
      </c>
      <c r="V46" s="176">
        <v>57000</v>
      </c>
      <c r="W46" s="177">
        <f>T46*V46</f>
        <v>114000</v>
      </c>
    </row>
    <row r="47" spans="2:23" x14ac:dyDescent="0.25">
      <c r="B47" s="109"/>
      <c r="C47" s="110"/>
      <c r="D47" s="111"/>
      <c r="E47" s="110"/>
      <c r="F47" s="82"/>
      <c r="G47" s="82"/>
      <c r="H47" s="82"/>
      <c r="I47" s="82"/>
      <c r="J47" s="103"/>
      <c r="K47" s="117"/>
      <c r="L47" s="117"/>
      <c r="M47" s="117"/>
      <c r="N47" s="178"/>
      <c r="O47" s="173" t="s">
        <v>145</v>
      </c>
      <c r="P47" s="173"/>
      <c r="Q47" s="113"/>
      <c r="R47" s="113"/>
      <c r="S47" s="174"/>
      <c r="T47" s="175">
        <v>2</v>
      </c>
      <c r="U47" s="175" t="s">
        <v>238</v>
      </c>
      <c r="V47" s="176">
        <v>31000</v>
      </c>
      <c r="W47" s="177">
        <f t="shared" ref="W47:W50" si="1">T47*V47</f>
        <v>62000</v>
      </c>
    </row>
    <row r="48" spans="2:23" ht="15.75" customHeight="1" x14ac:dyDescent="0.25">
      <c r="B48" s="109"/>
      <c r="C48" s="110"/>
      <c r="D48" s="111"/>
      <c r="E48" s="110"/>
      <c r="F48" s="82"/>
      <c r="G48" s="82"/>
      <c r="H48" s="82"/>
      <c r="I48" s="82"/>
      <c r="J48" s="103"/>
      <c r="K48" s="103"/>
      <c r="L48" s="117"/>
      <c r="M48" s="117"/>
      <c r="N48" s="178"/>
      <c r="O48" s="173" t="s">
        <v>208</v>
      </c>
      <c r="P48" s="173"/>
      <c r="Q48" s="113"/>
      <c r="R48" s="113"/>
      <c r="S48" s="174"/>
      <c r="T48" s="175">
        <v>3</v>
      </c>
      <c r="U48" s="175" t="s">
        <v>15</v>
      </c>
      <c r="V48" s="176">
        <v>9000</v>
      </c>
      <c r="W48" s="177">
        <f t="shared" si="1"/>
        <v>27000</v>
      </c>
    </row>
    <row r="49" spans="1:31" ht="14.25" customHeight="1" x14ac:dyDescent="0.25">
      <c r="B49" s="109"/>
      <c r="C49" s="110"/>
      <c r="D49" s="111"/>
      <c r="E49" s="110"/>
      <c r="F49" s="82"/>
      <c r="G49" s="82"/>
      <c r="H49" s="82"/>
      <c r="I49" s="82"/>
      <c r="J49" s="103"/>
      <c r="K49" s="103"/>
      <c r="L49" s="103"/>
      <c r="M49" s="117"/>
      <c r="N49" s="178"/>
      <c r="O49" s="173" t="s">
        <v>146</v>
      </c>
      <c r="P49" s="173"/>
      <c r="Q49" s="113"/>
      <c r="R49" s="113"/>
      <c r="S49" s="174"/>
      <c r="T49" s="175">
        <v>4</v>
      </c>
      <c r="U49" s="175" t="s">
        <v>15</v>
      </c>
      <c r="V49" s="176">
        <v>2000</v>
      </c>
      <c r="W49" s="177">
        <f t="shared" si="1"/>
        <v>8000</v>
      </c>
      <c r="Y49" s="3">
        <f>90000000-W49</f>
        <v>89992000</v>
      </c>
    </row>
    <row r="50" spans="1:31" ht="14.25" customHeight="1" x14ac:dyDescent="0.25">
      <c r="B50" s="109"/>
      <c r="C50" s="110"/>
      <c r="D50" s="111"/>
      <c r="E50" s="110"/>
      <c r="F50" s="82"/>
      <c r="G50" s="82"/>
      <c r="H50" s="82"/>
      <c r="I50" s="82"/>
      <c r="J50" s="103"/>
      <c r="K50" s="103"/>
      <c r="L50" s="103"/>
      <c r="M50" s="103"/>
      <c r="N50" s="178"/>
      <c r="O50" s="173" t="s">
        <v>147</v>
      </c>
      <c r="P50" s="173"/>
      <c r="Q50" s="113"/>
      <c r="R50" s="113"/>
      <c r="S50" s="174"/>
      <c r="T50" s="175">
        <v>2</v>
      </c>
      <c r="U50" s="175" t="s">
        <v>15</v>
      </c>
      <c r="V50" s="176">
        <v>7000</v>
      </c>
      <c r="W50" s="177">
        <f t="shared" si="1"/>
        <v>14000</v>
      </c>
    </row>
    <row r="51" spans="1:31" ht="14.1" customHeight="1" x14ac:dyDescent="0.25">
      <c r="B51" s="114"/>
      <c r="C51" s="110"/>
      <c r="D51" s="110"/>
      <c r="E51" s="110"/>
      <c r="F51" s="110"/>
      <c r="G51" s="110"/>
      <c r="H51" s="110"/>
      <c r="I51" s="110"/>
      <c r="J51" s="110"/>
      <c r="K51" s="110"/>
      <c r="L51" s="115"/>
      <c r="M51" s="115"/>
      <c r="N51" s="178"/>
      <c r="O51" s="173"/>
      <c r="P51" s="173"/>
      <c r="Q51" s="113"/>
      <c r="R51" s="113"/>
      <c r="S51" s="174"/>
      <c r="T51" s="175"/>
      <c r="U51" s="175"/>
      <c r="V51" s="176"/>
      <c r="W51" s="177"/>
      <c r="Y51" s="71"/>
    </row>
    <row r="52" spans="1:31" ht="12" customHeight="1" x14ac:dyDescent="0.25">
      <c r="B52" s="100" t="s">
        <v>19</v>
      </c>
      <c r="C52" s="101" t="s">
        <v>55</v>
      </c>
      <c r="D52" s="102">
        <v>4</v>
      </c>
      <c r="E52" s="101" t="s">
        <v>65</v>
      </c>
      <c r="F52" s="101" t="s">
        <v>72</v>
      </c>
      <c r="G52" s="101">
        <v>17</v>
      </c>
      <c r="H52" s="101">
        <v>16</v>
      </c>
      <c r="I52" s="101" t="s">
        <v>38</v>
      </c>
      <c r="J52" s="103" t="s">
        <v>20</v>
      </c>
      <c r="K52" s="103" t="s">
        <v>20</v>
      </c>
      <c r="L52" s="103" t="s">
        <v>141</v>
      </c>
      <c r="M52" s="103" t="s">
        <v>148</v>
      </c>
      <c r="N52" s="172" t="s">
        <v>149</v>
      </c>
      <c r="O52" s="104"/>
      <c r="P52" s="104"/>
      <c r="Q52" s="104"/>
      <c r="R52" s="104"/>
      <c r="S52" s="105"/>
      <c r="T52" s="106"/>
      <c r="U52" s="106"/>
      <c r="V52" s="107"/>
      <c r="W52" s="108">
        <f>W54</f>
        <v>400000</v>
      </c>
      <c r="Y52" s="71"/>
    </row>
    <row r="53" spans="1:31" ht="13.5" customHeight="1" x14ac:dyDescent="0.25">
      <c r="A53" s="7"/>
      <c r="B53" s="109"/>
      <c r="C53" s="110"/>
      <c r="D53" s="111"/>
      <c r="E53" s="110"/>
      <c r="F53" s="82"/>
      <c r="G53" s="82"/>
      <c r="H53" s="82"/>
      <c r="I53" s="82"/>
      <c r="J53" s="103"/>
      <c r="K53" s="103"/>
      <c r="L53" s="103"/>
      <c r="M53" s="103"/>
      <c r="N53" s="112" t="s">
        <v>150</v>
      </c>
      <c r="O53" s="113"/>
      <c r="P53" s="113"/>
      <c r="Q53" s="113"/>
      <c r="R53" s="113"/>
      <c r="S53" s="174"/>
      <c r="T53" s="175"/>
      <c r="U53" s="175"/>
      <c r="V53" s="176"/>
      <c r="W53" s="177"/>
      <c r="X53">
        <v>4</v>
      </c>
      <c r="Y53" s="71"/>
    </row>
    <row r="54" spans="1:31" ht="15" customHeight="1" x14ac:dyDescent="0.25">
      <c r="B54" s="114"/>
      <c r="C54" s="110"/>
      <c r="D54" s="110"/>
      <c r="E54" s="110"/>
      <c r="F54" s="110"/>
      <c r="G54" s="110"/>
      <c r="H54" s="110"/>
      <c r="I54" s="110"/>
      <c r="J54" s="110"/>
      <c r="K54" s="110"/>
      <c r="L54" s="115"/>
      <c r="M54" s="115"/>
      <c r="N54" s="178" t="s">
        <v>212</v>
      </c>
      <c r="O54" s="113"/>
      <c r="P54" s="113"/>
      <c r="Q54" s="113"/>
      <c r="R54" s="113"/>
      <c r="S54" s="174"/>
      <c r="T54" s="175"/>
      <c r="U54" s="175"/>
      <c r="V54" s="176"/>
      <c r="W54" s="177">
        <f>SUM(W55:W55)</f>
        <v>400000</v>
      </c>
      <c r="Y54" s="71"/>
    </row>
    <row r="55" spans="1:31" x14ac:dyDescent="0.25">
      <c r="B55" s="114"/>
      <c r="C55" s="110"/>
      <c r="D55" s="110"/>
      <c r="E55" s="110"/>
      <c r="F55" s="110"/>
      <c r="G55" s="110"/>
      <c r="H55" s="110"/>
      <c r="I55" s="110"/>
      <c r="J55" s="110"/>
      <c r="K55" s="110"/>
      <c r="L55" s="115"/>
      <c r="M55" s="115"/>
      <c r="N55" s="178" t="s">
        <v>213</v>
      </c>
      <c r="O55" s="173"/>
      <c r="P55" s="113"/>
      <c r="Q55" s="113"/>
      <c r="R55" s="113"/>
      <c r="S55" s="283"/>
      <c r="T55" s="175">
        <v>16</v>
      </c>
      <c r="U55" s="218" t="s">
        <v>154</v>
      </c>
      <c r="V55" s="177">
        <v>25000</v>
      </c>
      <c r="W55" s="295">
        <f>T55*V55</f>
        <v>400000</v>
      </c>
      <c r="Y55" s="71"/>
    </row>
    <row r="56" spans="1:31" ht="15" customHeight="1" x14ac:dyDescent="0.25">
      <c r="B56" s="114"/>
      <c r="C56" s="110"/>
      <c r="D56" s="110"/>
      <c r="E56" s="110"/>
      <c r="F56" s="110"/>
      <c r="G56" s="110"/>
      <c r="H56" s="110"/>
      <c r="I56" s="110"/>
      <c r="J56" s="110"/>
      <c r="K56" s="110"/>
      <c r="L56" s="115"/>
      <c r="M56" s="115"/>
      <c r="N56" s="178"/>
      <c r="O56" s="113"/>
      <c r="P56" s="173"/>
      <c r="Q56" s="113"/>
      <c r="R56" s="113"/>
      <c r="S56" s="174"/>
      <c r="T56" s="175"/>
      <c r="U56" s="175"/>
      <c r="V56" s="176"/>
      <c r="W56" s="177"/>
      <c r="AE56"/>
    </row>
    <row r="57" spans="1:31" ht="15" customHeight="1" x14ac:dyDescent="0.25">
      <c r="B57" s="122"/>
      <c r="C57" s="123"/>
      <c r="D57" s="123"/>
      <c r="E57" s="123"/>
      <c r="F57" s="123"/>
      <c r="G57" s="123"/>
      <c r="H57" s="123"/>
      <c r="I57" s="123"/>
      <c r="J57" s="123"/>
      <c r="K57" s="123"/>
      <c r="L57" s="124"/>
      <c r="M57" s="124"/>
      <c r="N57" s="296"/>
      <c r="O57" s="284"/>
      <c r="P57" s="285"/>
      <c r="Q57" s="285"/>
      <c r="R57" s="285"/>
      <c r="S57" s="286"/>
      <c r="T57" s="297"/>
      <c r="U57" s="298"/>
      <c r="V57" s="299"/>
      <c r="W57" s="300"/>
      <c r="X57" s="8"/>
      <c r="Y57" s="8"/>
      <c r="Z57" s="8"/>
      <c r="AA57" s="8"/>
      <c r="AB57" s="7"/>
      <c r="AE57"/>
    </row>
    <row r="58" spans="1:31" x14ac:dyDescent="0.25">
      <c r="B58" s="54" t="s">
        <v>53</v>
      </c>
      <c r="C58" s="55"/>
      <c r="D58" s="55"/>
      <c r="E58" s="55"/>
      <c r="F58" s="55"/>
      <c r="G58" s="55"/>
      <c r="H58" s="55"/>
      <c r="I58" s="55"/>
      <c r="J58" s="55" t="s">
        <v>54</v>
      </c>
      <c r="K58" s="55"/>
      <c r="L58" s="55"/>
      <c r="M58" s="55"/>
      <c r="N58" s="408" t="s">
        <v>60</v>
      </c>
      <c r="O58" s="409"/>
      <c r="P58" s="409"/>
      <c r="Q58" s="409"/>
      <c r="R58" s="409"/>
      <c r="S58" s="410"/>
      <c r="T58" s="411" t="s">
        <v>61</v>
      </c>
      <c r="U58" s="393"/>
      <c r="V58" s="393"/>
      <c r="W58" s="394"/>
      <c r="X58" s="8"/>
      <c r="Y58" s="8"/>
      <c r="Z58" s="8"/>
      <c r="AA58" s="8"/>
      <c r="AB58" s="7"/>
      <c r="AE58"/>
    </row>
    <row r="59" spans="1:31" x14ac:dyDescent="0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51"/>
      <c r="M59" s="51"/>
      <c r="N59" s="10"/>
      <c r="O59" s="10"/>
      <c r="P59" s="9"/>
      <c r="Q59" s="9"/>
      <c r="R59" s="9"/>
      <c r="S59" s="9"/>
      <c r="T59" s="179"/>
      <c r="U59" s="179"/>
      <c r="V59" s="180"/>
      <c r="W59" s="181"/>
      <c r="X59" s="8"/>
      <c r="Y59" s="8"/>
      <c r="Z59" s="8"/>
      <c r="AA59" s="8"/>
      <c r="AB59" s="7"/>
      <c r="AE59"/>
    </row>
    <row r="60" spans="1:31" ht="12" customHeight="1" x14ac:dyDescent="0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51"/>
      <c r="M60" s="51"/>
      <c r="N60" s="10"/>
      <c r="O60" s="10"/>
      <c r="P60" s="9"/>
      <c r="Q60" s="9"/>
      <c r="R60" s="9"/>
      <c r="S60" s="9"/>
      <c r="T60" s="179"/>
      <c r="U60" s="179"/>
      <c r="V60" s="180"/>
      <c r="W60" s="181"/>
      <c r="X60" s="6"/>
      <c r="Y60" s="6"/>
      <c r="Z60" s="6"/>
      <c r="AA60" s="6"/>
      <c r="AB60" s="7"/>
      <c r="AE60"/>
    </row>
    <row r="61" spans="1:31" ht="12.75" customHeight="1" x14ac:dyDescent="0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51"/>
      <c r="M61" s="51"/>
      <c r="N61" s="10"/>
      <c r="O61" s="10"/>
      <c r="P61" s="9"/>
      <c r="Q61" s="9"/>
      <c r="R61" s="9"/>
      <c r="S61" s="9"/>
      <c r="T61" s="179"/>
      <c r="U61" s="179"/>
      <c r="V61" s="180"/>
      <c r="W61" s="181"/>
      <c r="X61" s="7"/>
      <c r="Y61" s="7"/>
      <c r="Z61" s="7"/>
      <c r="AA61" s="7"/>
      <c r="AB61" s="7"/>
      <c r="AC61" s="7"/>
      <c r="AE61"/>
    </row>
    <row r="62" spans="1:31" ht="12.75" customHeight="1" x14ac:dyDescent="0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51"/>
      <c r="M62" s="51"/>
      <c r="N62" s="10"/>
      <c r="O62" s="10"/>
      <c r="P62" s="9"/>
      <c r="Q62" s="9"/>
      <c r="R62" s="9"/>
      <c r="S62" s="9"/>
      <c r="T62" s="179"/>
      <c r="U62" s="179"/>
      <c r="V62" s="180"/>
      <c r="W62" s="181"/>
      <c r="X62" s="7"/>
      <c r="Y62" s="7"/>
      <c r="Z62" s="7"/>
      <c r="AA62" s="7"/>
      <c r="AB62" s="7"/>
      <c r="AC62" s="7"/>
      <c r="AE62"/>
    </row>
    <row r="63" spans="1:31" ht="12.75" customHeight="1" x14ac:dyDescent="0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51"/>
      <c r="M63" s="51"/>
      <c r="N63" s="10"/>
      <c r="O63" s="10"/>
      <c r="P63" s="9"/>
      <c r="Q63" s="9"/>
      <c r="R63" s="9"/>
      <c r="S63" s="9"/>
      <c r="T63" s="179"/>
      <c r="U63" s="179"/>
      <c r="V63" s="180"/>
      <c r="W63" s="181"/>
      <c r="X63" s="7"/>
      <c r="Y63" s="7"/>
      <c r="Z63" s="7"/>
      <c r="AA63" s="7"/>
      <c r="AB63" s="7"/>
      <c r="AC63" s="7"/>
      <c r="AE63"/>
    </row>
    <row r="64" spans="1:31" ht="12.75" customHeight="1" x14ac:dyDescent="0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51"/>
      <c r="M64" s="51"/>
      <c r="N64" s="10"/>
      <c r="O64" s="10"/>
      <c r="P64" s="9"/>
      <c r="Q64" s="9"/>
      <c r="R64" s="9"/>
      <c r="S64" s="9"/>
      <c r="T64" s="179"/>
      <c r="U64" s="179"/>
      <c r="V64" s="180"/>
      <c r="W64" s="181"/>
      <c r="X64" s="7"/>
      <c r="Y64" s="7"/>
      <c r="Z64" s="7"/>
      <c r="AA64" s="7"/>
      <c r="AB64" s="7"/>
      <c r="AC64" s="7"/>
      <c r="AE64"/>
    </row>
    <row r="65" spans="2:31" ht="12.75" customHeight="1" x14ac:dyDescent="0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51"/>
      <c r="M65" s="51"/>
      <c r="N65" s="10"/>
      <c r="O65" s="10"/>
      <c r="P65" s="9"/>
      <c r="Q65" s="9"/>
      <c r="R65" s="9"/>
      <c r="S65" s="9"/>
      <c r="T65" s="179"/>
      <c r="U65" s="179"/>
      <c r="V65" s="180"/>
      <c r="W65" s="181"/>
      <c r="X65" s="7"/>
      <c r="Y65" s="7"/>
      <c r="Z65" s="7"/>
      <c r="AA65" s="7"/>
      <c r="AB65" s="7"/>
      <c r="AC65" s="7"/>
      <c r="AE65"/>
    </row>
    <row r="66" spans="2:31" ht="12.75" customHeight="1" x14ac:dyDescent="0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51"/>
      <c r="M66" s="51"/>
      <c r="N66" s="10"/>
      <c r="O66" s="10"/>
      <c r="P66" s="9"/>
      <c r="Q66" s="9"/>
      <c r="R66" s="9"/>
      <c r="S66" s="9"/>
      <c r="T66" s="179"/>
      <c r="U66" s="179"/>
      <c r="V66" s="180"/>
      <c r="W66" s="181"/>
      <c r="X66" s="7"/>
      <c r="Y66" s="7"/>
      <c r="Z66" s="7"/>
      <c r="AA66" s="7"/>
      <c r="AB66" s="7"/>
      <c r="AC66" s="7"/>
      <c r="AE66"/>
    </row>
    <row r="67" spans="2:31" ht="11.25" customHeight="1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51"/>
      <c r="M67" s="51"/>
      <c r="N67" s="10"/>
      <c r="O67" s="10"/>
      <c r="P67" s="9"/>
      <c r="Q67" s="9"/>
      <c r="R67" s="9"/>
      <c r="S67" s="9"/>
      <c r="T67" s="179"/>
      <c r="U67" s="179"/>
      <c r="V67" s="180"/>
      <c r="W67" s="181"/>
      <c r="X67" t="s">
        <v>52</v>
      </c>
      <c r="AE67"/>
    </row>
    <row r="68" spans="2:31" x14ac:dyDescent="0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51"/>
      <c r="M68" s="51"/>
      <c r="N68" s="10"/>
      <c r="O68" s="10"/>
      <c r="P68" s="9"/>
      <c r="Q68" s="9"/>
      <c r="R68" s="9"/>
      <c r="S68" s="9"/>
      <c r="T68" s="179"/>
      <c r="U68" s="179"/>
      <c r="V68" s="180"/>
      <c r="W68" s="181"/>
      <c r="AE68"/>
    </row>
    <row r="69" spans="2:31" x14ac:dyDescent="0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51"/>
      <c r="M69" s="51"/>
      <c r="N69" s="10"/>
      <c r="O69" s="10"/>
      <c r="P69" s="9"/>
      <c r="Q69" s="9"/>
      <c r="R69" s="9"/>
      <c r="S69" s="9"/>
      <c r="T69" s="179"/>
      <c r="U69" s="179"/>
      <c r="V69" s="180"/>
      <c r="W69" s="181"/>
    </row>
    <row r="70" spans="2:31" x14ac:dyDescent="0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51"/>
      <c r="M70" s="51"/>
      <c r="N70" s="10"/>
      <c r="O70" s="10"/>
      <c r="P70" s="9"/>
      <c r="Q70" s="9"/>
      <c r="R70" s="9"/>
      <c r="S70" s="9"/>
      <c r="T70" s="179"/>
      <c r="U70" s="179"/>
      <c r="V70" s="180"/>
      <c r="W70" s="181"/>
    </row>
    <row r="71" spans="2:31" x14ac:dyDescent="0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51"/>
      <c r="M71" s="51"/>
      <c r="N71" s="10"/>
      <c r="O71" s="10"/>
      <c r="P71" s="9"/>
      <c r="Q71" s="9"/>
      <c r="R71" s="9"/>
      <c r="S71" s="9"/>
      <c r="T71" s="179"/>
      <c r="U71" s="179"/>
      <c r="V71" s="180"/>
      <c r="W71" s="181"/>
    </row>
    <row r="72" spans="2:31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51"/>
      <c r="M72" s="51"/>
      <c r="N72" s="10"/>
      <c r="O72" s="10"/>
      <c r="P72" s="9"/>
      <c r="Q72" s="9"/>
      <c r="R72" s="9"/>
      <c r="S72" s="9"/>
      <c r="T72" s="179"/>
      <c r="U72" s="179"/>
      <c r="V72" s="180"/>
      <c r="W72" s="181"/>
    </row>
    <row r="73" spans="2:31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51"/>
      <c r="M73" s="51"/>
      <c r="N73" s="10"/>
      <c r="O73" s="10"/>
      <c r="P73" s="9"/>
      <c r="Q73" s="9"/>
      <c r="R73" s="9"/>
      <c r="S73" s="9"/>
      <c r="T73" s="179"/>
      <c r="U73" s="179"/>
      <c r="V73" s="180"/>
      <c r="W73" s="181"/>
    </row>
    <row r="74" spans="2:31" x14ac:dyDescent="0.25">
      <c r="B74" s="424" t="s">
        <v>34</v>
      </c>
      <c r="C74" s="425"/>
      <c r="D74" s="425"/>
      <c r="E74" s="425"/>
      <c r="F74" s="425"/>
      <c r="G74" s="425"/>
      <c r="H74" s="425"/>
      <c r="I74" s="425"/>
      <c r="J74" s="425"/>
      <c r="K74" s="425"/>
      <c r="L74" s="425"/>
      <c r="M74" s="425"/>
      <c r="N74" s="428" t="s">
        <v>35</v>
      </c>
      <c r="O74" s="429"/>
      <c r="P74" s="429"/>
      <c r="Q74" s="429"/>
      <c r="R74" s="429"/>
      <c r="S74" s="430"/>
      <c r="T74" s="434" t="s">
        <v>11</v>
      </c>
      <c r="U74" s="435"/>
      <c r="V74" s="436"/>
      <c r="W74" s="437" t="s">
        <v>36</v>
      </c>
    </row>
    <row r="75" spans="2:31" ht="24.75" x14ac:dyDescent="0.25">
      <c r="B75" s="426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31"/>
      <c r="O75" s="432"/>
      <c r="P75" s="432"/>
      <c r="Q75" s="432"/>
      <c r="R75" s="432"/>
      <c r="S75" s="433"/>
      <c r="T75" s="44" t="s">
        <v>12</v>
      </c>
      <c r="U75" s="44" t="s">
        <v>13</v>
      </c>
      <c r="V75" s="45" t="s">
        <v>37</v>
      </c>
      <c r="W75" s="438"/>
    </row>
    <row r="76" spans="2:31" x14ac:dyDescent="0.25">
      <c r="B76" s="392">
        <v>1</v>
      </c>
      <c r="C76" s="393"/>
      <c r="D76" s="393"/>
      <c r="E76" s="393"/>
      <c r="F76" s="393"/>
      <c r="G76" s="393"/>
      <c r="H76" s="393"/>
      <c r="I76" s="393"/>
      <c r="J76" s="393"/>
      <c r="K76" s="393"/>
      <c r="L76" s="393"/>
      <c r="M76" s="394"/>
      <c r="N76" s="392">
        <v>2</v>
      </c>
      <c r="O76" s="392"/>
      <c r="P76" s="392"/>
      <c r="Q76" s="392"/>
      <c r="R76" s="392"/>
      <c r="S76" s="392"/>
      <c r="T76" s="235">
        <v>3</v>
      </c>
      <c r="U76" s="234">
        <v>4</v>
      </c>
      <c r="V76" s="234">
        <v>5</v>
      </c>
      <c r="W76" s="234">
        <v>6</v>
      </c>
    </row>
    <row r="77" spans="2:31" x14ac:dyDescent="0.25">
      <c r="B77" s="301"/>
      <c r="C77" s="302"/>
      <c r="D77" s="302"/>
      <c r="E77" s="302"/>
      <c r="F77" s="302"/>
      <c r="G77" s="302"/>
      <c r="H77" s="302"/>
      <c r="I77" s="302"/>
      <c r="J77" s="302"/>
      <c r="K77" s="302"/>
      <c r="L77" s="303"/>
      <c r="M77" s="303"/>
      <c r="N77" s="304"/>
      <c r="O77" s="305"/>
      <c r="P77" s="306"/>
      <c r="Q77" s="306"/>
      <c r="R77" s="306"/>
      <c r="S77" s="306"/>
      <c r="T77" s="307"/>
      <c r="U77" s="307"/>
      <c r="V77" s="308"/>
      <c r="W77" s="309"/>
    </row>
    <row r="78" spans="2:31" x14ac:dyDescent="0.25">
      <c r="B78" s="100" t="s">
        <v>19</v>
      </c>
      <c r="C78" s="101" t="s">
        <v>55</v>
      </c>
      <c r="D78" s="102">
        <v>4</v>
      </c>
      <c r="E78" s="101" t="s">
        <v>65</v>
      </c>
      <c r="F78" s="101" t="s">
        <v>72</v>
      </c>
      <c r="G78" s="101">
        <v>17</v>
      </c>
      <c r="H78" s="101">
        <v>16</v>
      </c>
      <c r="I78" s="101" t="s">
        <v>38</v>
      </c>
      <c r="J78" s="116" t="s">
        <v>20</v>
      </c>
      <c r="K78" s="116" t="s">
        <v>20</v>
      </c>
      <c r="L78" s="116" t="s">
        <v>159</v>
      </c>
      <c r="M78" s="116"/>
      <c r="N78" s="183" t="s">
        <v>160</v>
      </c>
      <c r="O78" s="184"/>
      <c r="P78" s="184"/>
      <c r="Q78" s="185"/>
      <c r="R78" s="185"/>
      <c r="S78" s="185"/>
      <c r="T78" s="186"/>
      <c r="U78" s="186"/>
      <c r="V78" s="88"/>
      <c r="W78" s="88">
        <f>W79</f>
        <v>4000000</v>
      </c>
    </row>
    <row r="79" spans="2:31" x14ac:dyDescent="0.25">
      <c r="B79" s="100" t="s">
        <v>19</v>
      </c>
      <c r="C79" s="101" t="s">
        <v>55</v>
      </c>
      <c r="D79" s="102">
        <v>4</v>
      </c>
      <c r="E79" s="101" t="s">
        <v>65</v>
      </c>
      <c r="F79" s="101" t="s">
        <v>72</v>
      </c>
      <c r="G79" s="101">
        <v>17</v>
      </c>
      <c r="H79" s="101">
        <v>16</v>
      </c>
      <c r="I79" s="101" t="s">
        <v>38</v>
      </c>
      <c r="J79" s="103" t="s">
        <v>20</v>
      </c>
      <c r="K79" s="103" t="s">
        <v>20</v>
      </c>
      <c r="L79" s="103" t="s">
        <v>159</v>
      </c>
      <c r="M79" s="103" t="s">
        <v>43</v>
      </c>
      <c r="N79" s="188"/>
      <c r="O79" s="75" t="s">
        <v>161</v>
      </c>
      <c r="P79" s="75"/>
      <c r="Q79" s="80"/>
      <c r="R79" s="80"/>
      <c r="S79" s="80"/>
      <c r="T79" s="72"/>
      <c r="U79" s="72"/>
      <c r="V79" s="78"/>
      <c r="W79" s="78">
        <f>W81</f>
        <v>4000000</v>
      </c>
    </row>
    <row r="80" spans="2:31" x14ac:dyDescent="0.25">
      <c r="B80" s="109"/>
      <c r="C80" s="110"/>
      <c r="D80" s="111"/>
      <c r="E80" s="110"/>
      <c r="F80" s="82"/>
      <c r="G80" s="82"/>
      <c r="H80" s="82"/>
      <c r="I80" s="82"/>
      <c r="J80" s="117"/>
      <c r="K80" s="117"/>
      <c r="L80" s="117"/>
      <c r="M80" s="117"/>
      <c r="N80" s="189"/>
      <c r="O80" s="190"/>
      <c r="P80" s="190"/>
      <c r="Q80" s="75" t="s">
        <v>209</v>
      </c>
      <c r="R80" s="80"/>
      <c r="S80" s="80"/>
      <c r="T80" s="118"/>
      <c r="U80" s="118"/>
      <c r="V80" s="118"/>
      <c r="W80" s="191">
        <f>W81</f>
        <v>4000000</v>
      </c>
    </row>
    <row r="81" spans="2:23" x14ac:dyDescent="0.25">
      <c r="B81" s="114"/>
      <c r="C81" s="110"/>
      <c r="D81" s="110"/>
      <c r="E81" s="110"/>
      <c r="F81" s="110"/>
      <c r="G81" s="110"/>
      <c r="H81" s="110"/>
      <c r="I81" s="110"/>
      <c r="J81" s="110"/>
      <c r="K81" s="110"/>
      <c r="L81" s="115"/>
      <c r="M81" s="115"/>
      <c r="N81" s="192"/>
      <c r="O81" s="190"/>
      <c r="P81" s="190"/>
      <c r="Q81" s="75" t="s">
        <v>229</v>
      </c>
      <c r="R81" s="80"/>
      <c r="S81" s="80"/>
      <c r="T81" s="72">
        <v>16</v>
      </c>
      <c r="U81" s="72" t="s">
        <v>164</v>
      </c>
      <c r="V81" s="78">
        <v>250000</v>
      </c>
      <c r="W81" s="78">
        <f>T81*V81</f>
        <v>4000000</v>
      </c>
    </row>
    <row r="82" spans="2:23" x14ac:dyDescent="0.25">
      <c r="B82" s="114"/>
      <c r="C82" s="110"/>
      <c r="D82" s="110"/>
      <c r="E82" s="110"/>
      <c r="F82" s="110"/>
      <c r="G82" s="110"/>
      <c r="H82" s="110"/>
      <c r="I82" s="110"/>
      <c r="J82" s="110"/>
      <c r="K82" s="110"/>
      <c r="L82" s="115"/>
      <c r="M82" s="115"/>
      <c r="N82" s="192"/>
      <c r="O82" s="74"/>
      <c r="P82" s="80"/>
      <c r="Q82" s="80"/>
      <c r="R82" s="80"/>
      <c r="S82" s="80"/>
      <c r="T82" s="72"/>
      <c r="U82" s="72"/>
      <c r="V82" s="193"/>
      <c r="W82" s="78"/>
    </row>
    <row r="83" spans="2:23" x14ac:dyDescent="0.25">
      <c r="B83" s="100" t="s">
        <v>19</v>
      </c>
      <c r="C83" s="101" t="s">
        <v>55</v>
      </c>
      <c r="D83" s="102">
        <v>4</v>
      </c>
      <c r="E83" s="101" t="s">
        <v>65</v>
      </c>
      <c r="F83" s="101" t="s">
        <v>72</v>
      </c>
      <c r="G83" s="101">
        <v>17</v>
      </c>
      <c r="H83" s="101">
        <v>16</v>
      </c>
      <c r="I83" s="101" t="s">
        <v>38</v>
      </c>
      <c r="J83" s="116" t="s">
        <v>20</v>
      </c>
      <c r="K83" s="116" t="s">
        <v>20</v>
      </c>
      <c r="L83" s="116" t="s">
        <v>165</v>
      </c>
      <c r="M83" s="116"/>
      <c r="N83" s="183" t="s">
        <v>166</v>
      </c>
      <c r="O83" s="194"/>
      <c r="P83" s="185"/>
      <c r="Q83" s="185"/>
      <c r="R83" s="185"/>
      <c r="S83" s="185"/>
      <c r="T83" s="186"/>
      <c r="U83" s="186"/>
      <c r="V83" s="195"/>
      <c r="W83" s="88">
        <f>W84</f>
        <v>125000</v>
      </c>
    </row>
    <row r="84" spans="2:23" x14ac:dyDescent="0.25">
      <c r="B84" s="100" t="s">
        <v>19</v>
      </c>
      <c r="C84" s="101" t="s">
        <v>55</v>
      </c>
      <c r="D84" s="102">
        <v>4</v>
      </c>
      <c r="E84" s="101" t="s">
        <v>65</v>
      </c>
      <c r="F84" s="101" t="s">
        <v>72</v>
      </c>
      <c r="G84" s="101">
        <v>17</v>
      </c>
      <c r="H84" s="101">
        <v>16</v>
      </c>
      <c r="I84" s="101" t="s">
        <v>38</v>
      </c>
      <c r="J84" s="103" t="s">
        <v>20</v>
      </c>
      <c r="K84" s="103" t="s">
        <v>20</v>
      </c>
      <c r="L84" s="103" t="s">
        <v>165</v>
      </c>
      <c r="M84" s="103" t="s">
        <v>39</v>
      </c>
      <c r="N84" s="192" t="s">
        <v>167</v>
      </c>
      <c r="O84" s="185"/>
      <c r="P84" s="80"/>
      <c r="Q84" s="80"/>
      <c r="R84" s="80"/>
      <c r="S84" s="80"/>
      <c r="T84" s="72"/>
      <c r="U84" s="72"/>
      <c r="V84" s="77"/>
      <c r="W84" s="78">
        <f>W85</f>
        <v>125000</v>
      </c>
    </row>
    <row r="85" spans="2:23" ht="15" customHeight="1" x14ac:dyDescent="0.25">
      <c r="B85" s="114"/>
      <c r="C85" s="110"/>
      <c r="D85" s="110"/>
      <c r="E85" s="110"/>
      <c r="F85" s="110"/>
      <c r="G85" s="110"/>
      <c r="H85" s="110"/>
      <c r="I85" s="110"/>
      <c r="J85" s="110"/>
      <c r="K85" s="110"/>
      <c r="L85" s="115"/>
      <c r="M85" s="115"/>
      <c r="N85" s="73" t="s">
        <v>168</v>
      </c>
      <c r="O85" s="80"/>
      <c r="P85" s="80"/>
      <c r="Q85" s="80"/>
      <c r="R85" s="80"/>
      <c r="S85" s="80"/>
      <c r="T85" s="219">
        <v>500</v>
      </c>
      <c r="U85" s="72" t="s">
        <v>152</v>
      </c>
      <c r="V85" s="77">
        <v>250</v>
      </c>
      <c r="W85" s="78">
        <f>T85*V85</f>
        <v>125000</v>
      </c>
    </row>
    <row r="86" spans="2:23" x14ac:dyDescent="0.25">
      <c r="B86" s="114"/>
      <c r="C86" s="110"/>
      <c r="D86" s="110"/>
      <c r="E86" s="110"/>
      <c r="F86" s="110"/>
      <c r="G86" s="110"/>
      <c r="H86" s="110"/>
      <c r="I86" s="110"/>
      <c r="J86" s="110"/>
      <c r="K86" s="110"/>
      <c r="L86" s="115"/>
      <c r="M86" s="115"/>
      <c r="N86" s="73"/>
      <c r="O86" s="185"/>
      <c r="P86" s="196"/>
      <c r="Q86" s="196"/>
      <c r="R86" s="196"/>
      <c r="S86" s="196"/>
      <c r="T86" s="72"/>
      <c r="U86" s="197"/>
      <c r="V86" s="198"/>
      <c r="W86" s="198"/>
    </row>
    <row r="87" spans="2:23" x14ac:dyDescent="0.25">
      <c r="B87" s="100" t="s">
        <v>19</v>
      </c>
      <c r="C87" s="224">
        <v>5</v>
      </c>
      <c r="D87" s="102">
        <v>4</v>
      </c>
      <c r="E87" s="101" t="s">
        <v>65</v>
      </c>
      <c r="F87" s="101" t="s">
        <v>72</v>
      </c>
      <c r="G87" s="101">
        <v>17</v>
      </c>
      <c r="H87" s="101">
        <v>16</v>
      </c>
      <c r="I87" s="101" t="s">
        <v>38</v>
      </c>
      <c r="J87" s="202" t="s">
        <v>20</v>
      </c>
      <c r="K87" s="202" t="s">
        <v>20</v>
      </c>
      <c r="L87" s="203" t="s">
        <v>148</v>
      </c>
      <c r="M87" s="104"/>
      <c r="N87" s="130" t="s">
        <v>169</v>
      </c>
      <c r="O87" s="204"/>
      <c r="P87" s="205"/>
      <c r="Q87" s="120"/>
      <c r="R87" s="120"/>
      <c r="S87" s="120"/>
      <c r="T87" s="129"/>
      <c r="U87" s="206"/>
      <c r="V87" s="207"/>
      <c r="W87" s="133">
        <f>W88+W93</f>
        <v>17150000</v>
      </c>
    </row>
    <row r="88" spans="2:23" x14ac:dyDescent="0.25">
      <c r="B88" s="100" t="s">
        <v>19</v>
      </c>
      <c r="C88" s="101" t="s">
        <v>55</v>
      </c>
      <c r="D88" s="102">
        <v>4</v>
      </c>
      <c r="E88" s="101" t="s">
        <v>65</v>
      </c>
      <c r="F88" s="101" t="s">
        <v>72</v>
      </c>
      <c r="G88" s="101">
        <v>17</v>
      </c>
      <c r="H88" s="101">
        <v>16</v>
      </c>
      <c r="I88" s="101" t="s">
        <v>38</v>
      </c>
      <c r="J88" s="182" t="s">
        <v>20</v>
      </c>
      <c r="K88" s="182" t="s">
        <v>20</v>
      </c>
      <c r="L88" s="173" t="s">
        <v>148</v>
      </c>
      <c r="M88" s="173" t="s">
        <v>39</v>
      </c>
      <c r="N88" s="188"/>
      <c r="O88" s="120" t="s">
        <v>169</v>
      </c>
      <c r="P88" s="205"/>
      <c r="Q88" s="120"/>
      <c r="R88" s="120"/>
      <c r="S88" s="120"/>
      <c r="T88" s="129"/>
      <c r="U88" s="206"/>
      <c r="V88" s="207"/>
      <c r="W88" s="86">
        <f>W89</f>
        <v>3150000</v>
      </c>
    </row>
    <row r="89" spans="2:23" x14ac:dyDescent="0.25">
      <c r="B89" s="112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88"/>
      <c r="O89" s="134"/>
      <c r="P89" s="82" t="s">
        <v>210</v>
      </c>
      <c r="Q89" s="110"/>
      <c r="R89" s="110"/>
      <c r="S89" s="110"/>
      <c r="T89" s="85"/>
      <c r="U89" s="169"/>
      <c r="V89" s="170"/>
      <c r="W89" s="86">
        <f>SUM(W90:W91)</f>
        <v>3150000</v>
      </c>
    </row>
    <row r="90" spans="2:23" x14ac:dyDescent="0.25"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208"/>
      <c r="O90" s="190"/>
      <c r="P90" s="190"/>
      <c r="Q90" s="83" t="s">
        <v>236</v>
      </c>
      <c r="R90" s="110"/>
      <c r="S90" s="110"/>
      <c r="T90" s="85">
        <v>90</v>
      </c>
      <c r="U90" s="169" t="s">
        <v>140</v>
      </c>
      <c r="V90" s="170">
        <v>25000</v>
      </c>
      <c r="W90" s="86">
        <f>T90*V90</f>
        <v>2250000</v>
      </c>
    </row>
    <row r="91" spans="2:23" x14ac:dyDescent="0.25">
      <c r="B91" s="112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68"/>
      <c r="O91" s="190"/>
      <c r="P91" s="190"/>
      <c r="Q91" s="110" t="s">
        <v>248</v>
      </c>
      <c r="R91" s="110"/>
      <c r="S91" s="110"/>
      <c r="T91" s="85">
        <v>90</v>
      </c>
      <c r="U91" s="169" t="s">
        <v>140</v>
      </c>
      <c r="V91" s="170">
        <v>10000</v>
      </c>
      <c r="W91" s="86">
        <f>T91*V91</f>
        <v>900000</v>
      </c>
    </row>
    <row r="92" spans="2:23" x14ac:dyDescent="0.25">
      <c r="B92" s="112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68"/>
      <c r="O92" s="82"/>
      <c r="P92" s="83"/>
      <c r="Q92" s="110"/>
      <c r="R92" s="110"/>
      <c r="S92" s="110"/>
      <c r="T92" s="85"/>
      <c r="U92" s="169"/>
      <c r="V92" s="170"/>
      <c r="W92" s="86"/>
    </row>
    <row r="93" spans="2:23" x14ac:dyDescent="0.25">
      <c r="B93" s="100">
        <v>2</v>
      </c>
      <c r="C93" s="101" t="s">
        <v>73</v>
      </c>
      <c r="D93" s="102">
        <v>4</v>
      </c>
      <c r="E93" s="101" t="s">
        <v>65</v>
      </c>
      <c r="F93" s="101" t="s">
        <v>72</v>
      </c>
      <c r="G93" s="101">
        <v>15</v>
      </c>
      <c r="H93" s="101">
        <v>12</v>
      </c>
      <c r="I93" s="101" t="s">
        <v>38</v>
      </c>
      <c r="J93" s="202" t="s">
        <v>20</v>
      </c>
      <c r="K93" s="202" t="s">
        <v>20</v>
      </c>
      <c r="L93" s="203" t="s">
        <v>148</v>
      </c>
      <c r="M93" s="104"/>
      <c r="N93" s="130" t="s">
        <v>181</v>
      </c>
      <c r="O93" s="204"/>
      <c r="P93" s="205"/>
      <c r="Q93" s="120"/>
      <c r="R93" s="120"/>
      <c r="S93" s="120"/>
      <c r="T93" s="129"/>
      <c r="U93" s="206"/>
      <c r="V93" s="207"/>
      <c r="W93" s="133">
        <f>W94</f>
        <v>14000000</v>
      </c>
    </row>
    <row r="94" spans="2:23" x14ac:dyDescent="0.25">
      <c r="B94" s="100">
        <v>2</v>
      </c>
      <c r="C94" s="101" t="s">
        <v>73</v>
      </c>
      <c r="D94" s="102">
        <v>4</v>
      </c>
      <c r="E94" s="101" t="s">
        <v>65</v>
      </c>
      <c r="F94" s="101" t="s">
        <v>72</v>
      </c>
      <c r="G94" s="101">
        <v>15</v>
      </c>
      <c r="H94" s="101">
        <v>12</v>
      </c>
      <c r="I94" s="101" t="s">
        <v>38</v>
      </c>
      <c r="J94" s="182" t="s">
        <v>20</v>
      </c>
      <c r="K94" s="182" t="s">
        <v>20</v>
      </c>
      <c r="L94" s="173" t="s">
        <v>148</v>
      </c>
      <c r="M94" s="173" t="s">
        <v>172</v>
      </c>
      <c r="N94" s="114" t="s">
        <v>173</v>
      </c>
      <c r="O94" s="134"/>
      <c r="P94" s="83"/>
      <c r="Q94" s="110"/>
      <c r="R94" s="110"/>
      <c r="S94" s="110"/>
      <c r="T94" s="85"/>
      <c r="U94" s="85"/>
      <c r="V94" s="210"/>
      <c r="W94" s="86">
        <f>W95</f>
        <v>14000000</v>
      </c>
    </row>
    <row r="95" spans="2:23" x14ac:dyDescent="0.25">
      <c r="B95" s="112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4" t="s">
        <v>211</v>
      </c>
      <c r="O95" s="134"/>
      <c r="P95" s="83"/>
      <c r="Q95" s="110"/>
      <c r="R95" s="110"/>
      <c r="S95" s="110"/>
      <c r="T95" s="85"/>
      <c r="U95" s="85"/>
      <c r="V95" s="210"/>
      <c r="W95" s="86">
        <f>SUM(W96:W97)</f>
        <v>14000000</v>
      </c>
    </row>
    <row r="96" spans="2:23" x14ac:dyDescent="0.25">
      <c r="B96" s="11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208"/>
      <c r="O96" s="83"/>
      <c r="P96" s="83"/>
      <c r="Q96" s="83" t="s">
        <v>236</v>
      </c>
      <c r="R96" s="83"/>
      <c r="S96" s="83"/>
      <c r="T96" s="85">
        <v>400</v>
      </c>
      <c r="U96" s="169" t="s">
        <v>140</v>
      </c>
      <c r="V96" s="170">
        <v>25000</v>
      </c>
      <c r="W96" s="86">
        <f>T96*V96</f>
        <v>10000000</v>
      </c>
    </row>
    <row r="97" spans="2:23" x14ac:dyDescent="0.25">
      <c r="B97" s="310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68"/>
      <c r="O97" s="123"/>
      <c r="P97" s="269"/>
      <c r="Q97" s="110" t="s">
        <v>248</v>
      </c>
      <c r="R97" s="269"/>
      <c r="S97" s="269"/>
      <c r="T97" s="126">
        <v>400</v>
      </c>
      <c r="U97" s="126" t="s">
        <v>140</v>
      </c>
      <c r="V97" s="312">
        <v>10000</v>
      </c>
      <c r="W97" s="313">
        <f>T97*V97</f>
        <v>4000000</v>
      </c>
    </row>
    <row r="98" spans="2:23" x14ac:dyDescent="0.25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412" t="s">
        <v>16</v>
      </c>
      <c r="O98" s="413"/>
      <c r="P98" s="413"/>
      <c r="Q98" s="413"/>
      <c r="R98" s="413"/>
      <c r="S98" s="413"/>
      <c r="T98" s="413"/>
      <c r="U98" s="413"/>
      <c r="V98" s="414"/>
      <c r="W98" s="67">
        <f>W31</f>
        <v>30000000</v>
      </c>
    </row>
    <row r="99" spans="2:23" x14ac:dyDescent="0.25">
      <c r="B99" s="56" t="s">
        <v>46</v>
      </c>
      <c r="C99" s="57"/>
      <c r="D99" s="57"/>
      <c r="E99" s="57"/>
      <c r="F99" s="57"/>
      <c r="G99" s="57"/>
      <c r="H99" s="57"/>
      <c r="I99" s="57"/>
      <c r="J99" s="57"/>
      <c r="K99" s="57"/>
      <c r="L99" s="58"/>
      <c r="M99" s="58"/>
      <c r="N99" s="57"/>
      <c r="O99" s="57"/>
      <c r="P99" s="57"/>
      <c r="Q99" s="57"/>
      <c r="R99" s="57"/>
      <c r="S99" s="57"/>
      <c r="T99" s="57"/>
      <c r="U99" s="57"/>
      <c r="V99" s="57"/>
      <c r="W99" s="59"/>
    </row>
    <row r="100" spans="2:23" x14ac:dyDescent="0.25">
      <c r="B100" s="60" t="s">
        <v>19</v>
      </c>
      <c r="C100" s="52" t="s">
        <v>47</v>
      </c>
      <c r="D100" s="52"/>
      <c r="E100" s="52"/>
      <c r="F100" s="52"/>
      <c r="G100" s="52"/>
      <c r="H100" s="30" t="s">
        <v>48</v>
      </c>
      <c r="I100" s="30"/>
      <c r="J100" s="395">
        <v>0</v>
      </c>
      <c r="K100" s="395"/>
      <c r="L100" s="395"/>
      <c r="M100" s="395"/>
      <c r="N100" s="52"/>
      <c r="O100" s="52"/>
      <c r="P100" s="52"/>
      <c r="Q100" s="52"/>
      <c r="R100" s="52"/>
      <c r="S100" s="52"/>
      <c r="T100" s="61"/>
      <c r="U100" s="61"/>
      <c r="V100" s="61"/>
      <c r="W100" s="62"/>
    </row>
    <row r="101" spans="2:23" x14ac:dyDescent="0.25">
      <c r="B101" s="50" t="s">
        <v>20</v>
      </c>
      <c r="C101" s="15" t="s">
        <v>49</v>
      </c>
      <c r="D101" s="15"/>
      <c r="E101" s="15"/>
      <c r="F101" s="15"/>
      <c r="G101" s="15"/>
      <c r="H101" s="15" t="s">
        <v>48</v>
      </c>
      <c r="I101" s="15"/>
      <c r="J101" s="396">
        <f>W98</f>
        <v>30000000</v>
      </c>
      <c r="K101" s="396"/>
      <c r="L101" s="396"/>
      <c r="M101" s="396"/>
      <c r="N101" s="15"/>
      <c r="O101" s="15"/>
      <c r="P101" s="15"/>
      <c r="Q101" s="15"/>
      <c r="R101" s="15"/>
      <c r="S101" s="397" t="s">
        <v>274</v>
      </c>
      <c r="T101" s="397"/>
      <c r="U101" s="397"/>
      <c r="V101" s="397"/>
      <c r="W101" s="398"/>
    </row>
    <row r="102" spans="2:23" x14ac:dyDescent="0.25">
      <c r="B102" s="50" t="s">
        <v>44</v>
      </c>
      <c r="C102" s="15" t="s">
        <v>50</v>
      </c>
      <c r="D102" s="15"/>
      <c r="E102" s="15"/>
      <c r="F102" s="15"/>
      <c r="G102" s="15"/>
      <c r="H102" s="15" t="s">
        <v>48</v>
      </c>
      <c r="I102" s="15"/>
      <c r="N102" s="63"/>
      <c r="O102" s="15"/>
      <c r="P102" s="15"/>
      <c r="Q102" s="15"/>
      <c r="R102" s="15"/>
      <c r="S102" s="389" t="s">
        <v>87</v>
      </c>
      <c r="T102" s="389"/>
      <c r="U102" s="389"/>
      <c r="V102" s="389"/>
      <c r="W102" s="390"/>
    </row>
    <row r="103" spans="2:23" x14ac:dyDescent="0.25">
      <c r="B103" s="50" t="s">
        <v>45</v>
      </c>
      <c r="C103" s="15" t="s">
        <v>51</v>
      </c>
      <c r="D103" s="15"/>
      <c r="E103" s="15"/>
      <c r="F103" s="15"/>
      <c r="G103" s="15"/>
      <c r="H103" s="22" t="s">
        <v>48</v>
      </c>
      <c r="I103" s="22"/>
      <c r="J103" s="391">
        <v>0</v>
      </c>
      <c r="K103" s="391"/>
      <c r="L103" s="391"/>
      <c r="M103" s="391"/>
      <c r="N103" s="15"/>
      <c r="O103" s="15"/>
      <c r="P103" s="15"/>
      <c r="Q103" s="15"/>
      <c r="R103" s="15"/>
      <c r="S103" s="15"/>
      <c r="T103" s="64"/>
      <c r="U103" s="64"/>
      <c r="V103" s="64"/>
      <c r="W103" s="65"/>
    </row>
    <row r="104" spans="2:23" x14ac:dyDescent="0.25">
      <c r="B104" s="17"/>
      <c r="C104" s="15" t="s">
        <v>16</v>
      </c>
      <c r="D104" s="15"/>
      <c r="E104" s="15"/>
      <c r="F104" s="15"/>
      <c r="G104" s="15"/>
      <c r="H104" s="52" t="s">
        <v>48</v>
      </c>
      <c r="I104" s="52"/>
      <c r="J104" s="417">
        <f>SUM(J100:M103)</f>
        <v>30000000</v>
      </c>
      <c r="K104" s="417"/>
      <c r="L104" s="417"/>
      <c r="M104" s="417"/>
      <c r="N104" s="15"/>
      <c r="O104" s="15"/>
      <c r="P104" s="15"/>
      <c r="Q104" s="15"/>
      <c r="R104" s="15"/>
      <c r="S104" s="15"/>
      <c r="T104" s="64"/>
      <c r="U104" s="64"/>
      <c r="V104" s="64"/>
      <c r="W104" s="65"/>
    </row>
    <row r="105" spans="2:23" x14ac:dyDescent="0.25">
      <c r="B105" s="17"/>
      <c r="C105" s="15"/>
      <c r="D105" s="15"/>
      <c r="E105" s="15"/>
      <c r="F105" s="15"/>
      <c r="G105" s="15"/>
      <c r="H105" s="15"/>
      <c r="I105" s="15"/>
      <c r="J105" s="15"/>
      <c r="K105" s="15"/>
      <c r="L105" s="233"/>
      <c r="M105" s="233"/>
      <c r="N105" s="15"/>
      <c r="O105" s="15"/>
      <c r="P105" s="15"/>
      <c r="Q105" s="15"/>
      <c r="R105" s="15"/>
      <c r="S105" s="400" t="s">
        <v>58</v>
      </c>
      <c r="T105" s="400"/>
      <c r="U105" s="400"/>
      <c r="V105" s="400"/>
      <c r="W105" s="401"/>
    </row>
    <row r="106" spans="2:23" x14ac:dyDescent="0.25">
      <c r="B106" s="17"/>
      <c r="C106" s="15"/>
      <c r="D106" s="15"/>
      <c r="E106" s="15"/>
      <c r="F106" s="15"/>
      <c r="G106" s="15"/>
      <c r="H106" s="15"/>
      <c r="I106" s="15"/>
      <c r="J106" s="15"/>
      <c r="K106" s="15"/>
      <c r="L106" s="233"/>
      <c r="M106" s="233"/>
      <c r="N106" s="15"/>
      <c r="O106" s="15"/>
      <c r="P106" s="15"/>
      <c r="Q106" s="15"/>
      <c r="R106" s="15"/>
      <c r="S106" s="406" t="s">
        <v>59</v>
      </c>
      <c r="T106" s="406"/>
      <c r="U106" s="406"/>
      <c r="V106" s="406"/>
      <c r="W106" s="407"/>
    </row>
    <row r="107" spans="2:23" x14ac:dyDescent="0.25">
      <c r="B107" s="415" t="s">
        <v>100</v>
      </c>
      <c r="C107" s="416"/>
      <c r="D107" s="416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14"/>
      <c r="T107" s="52"/>
      <c r="U107" s="52"/>
      <c r="V107" s="52"/>
      <c r="W107" s="68"/>
    </row>
    <row r="108" spans="2:23" x14ac:dyDescent="0.25">
      <c r="B108" s="138"/>
      <c r="C108" s="137"/>
      <c r="D108" s="70"/>
      <c r="E108" s="70"/>
      <c r="F108" s="70"/>
      <c r="G108" s="70"/>
      <c r="H108" s="70"/>
      <c r="I108" s="70"/>
      <c r="J108" s="70"/>
      <c r="K108" s="70"/>
      <c r="L108" s="52"/>
      <c r="M108" s="52"/>
      <c r="N108" s="52"/>
      <c r="O108" s="52"/>
      <c r="P108" s="52"/>
      <c r="Q108" s="52"/>
      <c r="R108" s="68"/>
      <c r="S108" s="418" t="s">
        <v>180</v>
      </c>
      <c r="T108" s="419"/>
      <c r="U108" s="419"/>
      <c r="V108" s="419"/>
      <c r="W108" s="420"/>
    </row>
    <row r="109" spans="2:23" x14ac:dyDescent="0.25">
      <c r="B109" s="136" t="s">
        <v>19</v>
      </c>
      <c r="C109" s="140" t="s">
        <v>101</v>
      </c>
      <c r="D109" s="1"/>
      <c r="E109" s="1"/>
      <c r="F109" s="1"/>
      <c r="G109" s="1"/>
      <c r="H109" s="1"/>
      <c r="I109" s="1" t="s">
        <v>103</v>
      </c>
      <c r="J109" s="1"/>
      <c r="K109" s="1"/>
      <c r="L109" s="1"/>
      <c r="M109" s="1"/>
      <c r="N109" s="1"/>
      <c r="O109" s="27"/>
      <c r="P109" s="27"/>
      <c r="Q109" s="27" t="s">
        <v>62</v>
      </c>
      <c r="R109" s="16"/>
      <c r="S109" s="421" t="s">
        <v>17</v>
      </c>
      <c r="T109" s="422"/>
      <c r="U109" s="422"/>
      <c r="V109" s="422"/>
      <c r="W109" s="423"/>
    </row>
    <row r="110" spans="2:23" x14ac:dyDescent="0.25">
      <c r="B110" s="236"/>
      <c r="C110" s="135"/>
      <c r="D110" s="1"/>
      <c r="E110" s="1"/>
      <c r="F110" s="1"/>
      <c r="G110" s="1"/>
      <c r="H110" s="1"/>
      <c r="I110" s="1"/>
      <c r="J110" s="1"/>
      <c r="K110" s="1"/>
      <c r="L110" s="15"/>
      <c r="M110" s="15"/>
      <c r="N110" s="15"/>
      <c r="O110" s="66"/>
      <c r="P110" s="27"/>
      <c r="Q110" s="27"/>
      <c r="R110" s="16"/>
      <c r="S110" s="139" t="s">
        <v>18</v>
      </c>
      <c r="T110" s="64"/>
      <c r="U110" s="64"/>
      <c r="V110" s="64"/>
      <c r="W110" s="65"/>
    </row>
    <row r="111" spans="2:23" x14ac:dyDescent="0.25">
      <c r="B111" s="5"/>
      <c r="C111" s="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41"/>
      <c r="S111" s="139" t="s">
        <v>2</v>
      </c>
      <c r="T111" s="64"/>
      <c r="U111" s="64"/>
      <c r="V111" s="64"/>
      <c r="W111" s="65"/>
    </row>
    <row r="112" spans="2:23" x14ac:dyDescent="0.25">
      <c r="B112" s="136" t="s">
        <v>20</v>
      </c>
      <c r="C112" s="140" t="s">
        <v>101</v>
      </c>
      <c r="D112" s="1"/>
      <c r="E112" s="1"/>
      <c r="F112" s="1"/>
      <c r="G112" s="1"/>
      <c r="H112" s="1"/>
      <c r="I112" s="1" t="s">
        <v>105</v>
      </c>
      <c r="J112" s="1"/>
      <c r="K112" s="1"/>
      <c r="L112" s="1"/>
      <c r="M112" s="1"/>
      <c r="N112" s="1"/>
      <c r="O112" s="357"/>
      <c r="P112" s="27"/>
      <c r="Q112" s="27" t="s">
        <v>63</v>
      </c>
      <c r="R112" s="16"/>
      <c r="S112" s="139"/>
      <c r="T112" s="64"/>
      <c r="U112" s="64"/>
      <c r="V112" s="64"/>
      <c r="W112" s="65"/>
    </row>
    <row r="113" spans="2:23" x14ac:dyDescent="0.25">
      <c r="B113" s="5"/>
      <c r="C113" s="4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41"/>
      <c r="S113" s="139"/>
      <c r="T113" s="64"/>
      <c r="U113" s="64"/>
      <c r="V113" s="64"/>
      <c r="W113" s="65"/>
    </row>
    <row r="114" spans="2:23" x14ac:dyDescent="0.25">
      <c r="B114" s="136"/>
      <c r="C114" s="135"/>
      <c r="D114" s="1"/>
      <c r="E114" s="1"/>
      <c r="F114" s="1"/>
      <c r="G114" s="1"/>
      <c r="H114" s="1"/>
      <c r="I114" s="1"/>
      <c r="J114" s="1"/>
      <c r="K114" s="1"/>
      <c r="L114" s="15"/>
      <c r="M114" s="27"/>
      <c r="N114" s="27"/>
      <c r="O114" s="27"/>
      <c r="P114" s="27"/>
      <c r="Q114" s="27"/>
      <c r="R114" s="16"/>
      <c r="S114" s="139"/>
      <c r="T114" s="64"/>
      <c r="U114" s="64"/>
      <c r="V114" s="64"/>
      <c r="W114" s="65"/>
    </row>
    <row r="115" spans="2:23" x14ac:dyDescent="0.25">
      <c r="B115" s="136" t="s">
        <v>44</v>
      </c>
      <c r="C115" s="140" t="s">
        <v>102</v>
      </c>
      <c r="D115" s="1"/>
      <c r="E115" s="1"/>
      <c r="F115" s="1"/>
      <c r="G115" s="1"/>
      <c r="H115" s="1"/>
      <c r="I115" s="1" t="s">
        <v>104</v>
      </c>
      <c r="J115" s="1"/>
      <c r="K115" s="1"/>
      <c r="L115" s="1"/>
      <c r="M115" s="1"/>
      <c r="N115" s="1"/>
      <c r="O115" s="27"/>
      <c r="P115" s="27"/>
      <c r="Q115" s="27" t="s">
        <v>64</v>
      </c>
      <c r="R115" s="16"/>
      <c r="S115" s="399" t="s">
        <v>93</v>
      </c>
      <c r="T115" s="400"/>
      <c r="U115" s="400"/>
      <c r="V115" s="400"/>
      <c r="W115" s="401"/>
    </row>
    <row r="116" spans="2:23" x14ac:dyDescent="0.25">
      <c r="B116" s="136"/>
      <c r="C116" s="140"/>
      <c r="D116" s="1"/>
      <c r="E116" s="1"/>
      <c r="F116" s="1"/>
      <c r="G116" s="1"/>
      <c r="H116" s="1"/>
      <c r="I116" s="1"/>
      <c r="J116" s="1"/>
      <c r="K116" s="1"/>
      <c r="L116" s="15"/>
      <c r="M116" s="15"/>
      <c r="N116" s="27"/>
      <c r="O116" s="27"/>
      <c r="P116" s="27"/>
      <c r="Q116" s="27"/>
      <c r="R116" s="16"/>
      <c r="S116" s="402" t="s">
        <v>94</v>
      </c>
      <c r="T116" s="403"/>
      <c r="U116" s="403"/>
      <c r="V116" s="403"/>
      <c r="W116" s="404"/>
    </row>
    <row r="117" spans="2:23" x14ac:dyDescent="0.25">
      <c r="B117" s="99"/>
      <c r="C117" s="142"/>
      <c r="D117" s="2"/>
      <c r="E117" s="2"/>
      <c r="F117" s="2"/>
      <c r="G117" s="2"/>
      <c r="H117" s="2"/>
      <c r="I117" s="2"/>
      <c r="J117" s="2"/>
      <c r="K117" s="2"/>
      <c r="L117" s="22"/>
      <c r="M117" s="22"/>
      <c r="N117" s="22"/>
      <c r="O117" s="22"/>
      <c r="P117" s="22"/>
      <c r="Q117" s="22"/>
      <c r="R117" s="23"/>
      <c r="S117" s="405" t="s">
        <v>95</v>
      </c>
      <c r="T117" s="406"/>
      <c r="U117" s="406"/>
      <c r="V117" s="406"/>
      <c r="W117" s="407"/>
    </row>
    <row r="118" spans="2:23" x14ac:dyDescent="0.2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217"/>
      <c r="O118" s="46"/>
      <c r="P118" s="32"/>
      <c r="Q118" s="32"/>
      <c r="R118" s="46"/>
      <c r="S118" s="32"/>
      <c r="T118" s="233"/>
      <c r="U118" s="233"/>
      <c r="V118" s="63"/>
      <c r="W118" s="237"/>
    </row>
    <row r="119" spans="2:23" x14ac:dyDescent="0.2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217"/>
      <c r="O119" s="46"/>
      <c r="P119" s="32"/>
      <c r="Q119" s="32"/>
      <c r="R119" s="46"/>
      <c r="S119" s="32"/>
      <c r="T119" s="233"/>
      <c r="U119" s="233"/>
      <c r="V119" s="63"/>
      <c r="W119" s="237"/>
    </row>
    <row r="120" spans="2:23" x14ac:dyDescent="0.2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217"/>
      <c r="O120" s="46"/>
      <c r="P120" s="32"/>
      <c r="Q120" s="32"/>
      <c r="R120" s="46"/>
      <c r="S120" s="32"/>
      <c r="T120" s="233"/>
      <c r="U120" s="233"/>
      <c r="V120" s="63"/>
      <c r="W120" s="237"/>
    </row>
  </sheetData>
  <mergeCells count="46">
    <mergeCell ref="B30:M30"/>
    <mergeCell ref="N30:S30"/>
    <mergeCell ref="V23:W23"/>
    <mergeCell ref="B25:W25"/>
    <mergeCell ref="B26:W26"/>
    <mergeCell ref="B27:W27"/>
    <mergeCell ref="B28:M29"/>
    <mergeCell ref="N28:S29"/>
    <mergeCell ref="T28:V28"/>
    <mergeCell ref="W28:W29"/>
    <mergeCell ref="V19:W19"/>
    <mergeCell ref="B1:T1"/>
    <mergeCell ref="B2:T2"/>
    <mergeCell ref="U2:V3"/>
    <mergeCell ref="B3:T3"/>
    <mergeCell ref="B4:T4"/>
    <mergeCell ref="U4:V5"/>
    <mergeCell ref="B5:T5"/>
    <mergeCell ref="N14:P14"/>
    <mergeCell ref="B15:W15"/>
    <mergeCell ref="V16:W16"/>
    <mergeCell ref="V17:W17"/>
    <mergeCell ref="V18:W18"/>
    <mergeCell ref="S115:W115"/>
    <mergeCell ref="S116:W116"/>
    <mergeCell ref="S117:W117"/>
    <mergeCell ref="N58:S58"/>
    <mergeCell ref="T58:W58"/>
    <mergeCell ref="N98:V98"/>
    <mergeCell ref="B107:R107"/>
    <mergeCell ref="S105:W105"/>
    <mergeCell ref="S106:W106"/>
    <mergeCell ref="J104:M104"/>
    <mergeCell ref="S108:W108"/>
    <mergeCell ref="S109:W109"/>
    <mergeCell ref="B74:M75"/>
    <mergeCell ref="N74:S75"/>
    <mergeCell ref="T74:V74"/>
    <mergeCell ref="W74:W75"/>
    <mergeCell ref="S102:W102"/>
    <mergeCell ref="J103:M103"/>
    <mergeCell ref="B76:M76"/>
    <mergeCell ref="N76:S76"/>
    <mergeCell ref="J100:M100"/>
    <mergeCell ref="J101:M101"/>
    <mergeCell ref="S101:W101"/>
  </mergeCells>
  <printOptions horizontalCentered="1"/>
  <pageMargins left="6.4960630000000005E-2" right="0.31496062992126" top="1.25" bottom="0.5" header="0.31496062992126" footer="0.31496062992126"/>
  <pageSetup paperSize="5" scale="87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89"/>
  <sheetViews>
    <sheetView tabSelected="1" view="pageBreakPreview" topLeftCell="B25" zoomScale="120" zoomScaleNormal="90" zoomScaleSheetLayoutView="120" workbookViewId="0">
      <selection activeCell="W33" sqref="W33"/>
    </sheetView>
  </sheetViews>
  <sheetFormatPr defaultRowHeight="15" x14ac:dyDescent="0.25"/>
  <cols>
    <col min="1" max="1" width="4.140625" customWidth="1"/>
    <col min="2" max="2" width="2.140625" customWidth="1"/>
    <col min="3" max="3" width="2.42578125" customWidth="1"/>
    <col min="4" max="4" width="2.140625" customWidth="1"/>
    <col min="5" max="5" width="2.85546875" customWidth="1"/>
    <col min="6" max="6" width="2.42578125" customWidth="1"/>
    <col min="7" max="8" width="3" customWidth="1"/>
    <col min="9" max="9" width="2" customWidth="1"/>
    <col min="10" max="10" width="2.140625" customWidth="1"/>
    <col min="11" max="12" width="2.5703125" customWidth="1"/>
    <col min="13" max="13" width="3.5703125" customWidth="1"/>
    <col min="14" max="14" width="2.5703125" customWidth="1"/>
    <col min="15" max="15" width="2.7109375" customWidth="1"/>
    <col min="16" max="16" width="5.85546875" customWidth="1"/>
    <col min="17" max="17" width="3.85546875" customWidth="1"/>
    <col min="18" max="18" width="5.7109375" customWidth="1"/>
    <col min="19" max="19" width="25" customWidth="1"/>
    <col min="20" max="20" width="4.85546875" customWidth="1"/>
    <col min="21" max="21" width="5" customWidth="1"/>
    <col min="22" max="22" width="9.42578125" customWidth="1"/>
    <col min="23" max="23" width="12.5703125" customWidth="1"/>
    <col min="24" max="24" width="13.85546875" customWidth="1"/>
    <col min="25" max="25" width="20.85546875" customWidth="1"/>
    <col min="26" max="26" width="17.7109375" customWidth="1"/>
    <col min="27" max="27" width="23.28515625" customWidth="1"/>
    <col min="28" max="28" width="11.140625" customWidth="1"/>
    <col min="29" max="29" width="13.7109375" customWidth="1"/>
    <col min="31" max="31" width="15" style="71" customWidth="1"/>
    <col min="32" max="32" width="13.140625" customWidth="1"/>
    <col min="33" max="33" width="15.85546875" customWidth="1"/>
    <col min="34" max="34" width="17.42578125" customWidth="1"/>
  </cols>
  <sheetData>
    <row r="1" spans="2:23" x14ac:dyDescent="0.25">
      <c r="B1" s="441" t="s">
        <v>14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91"/>
      <c r="V1" s="91"/>
      <c r="W1" s="92"/>
    </row>
    <row r="2" spans="2:23" x14ac:dyDescent="0.25">
      <c r="B2" s="415" t="s">
        <v>21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43"/>
      <c r="U2" s="424" t="s">
        <v>22</v>
      </c>
      <c r="V2" s="462"/>
      <c r="W2" s="89"/>
    </row>
    <row r="3" spans="2:23" x14ac:dyDescent="0.25">
      <c r="B3" s="446" t="s">
        <v>1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8"/>
      <c r="U3" s="463"/>
      <c r="V3" s="465"/>
      <c r="W3" s="90" t="s">
        <v>0</v>
      </c>
    </row>
    <row r="4" spans="2:23" x14ac:dyDescent="0.25">
      <c r="B4" s="418" t="s">
        <v>23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24" t="s">
        <v>110</v>
      </c>
      <c r="V4" s="462"/>
      <c r="W4" s="90" t="s">
        <v>24</v>
      </c>
    </row>
    <row r="5" spans="2:23" x14ac:dyDescent="0.25">
      <c r="B5" s="449" t="s">
        <v>106</v>
      </c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63"/>
      <c r="V5" s="465"/>
      <c r="W5" s="13"/>
    </row>
    <row r="6" spans="2:23" ht="3" customHeight="1" x14ac:dyDescent="0.25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</row>
    <row r="7" spans="2:23" x14ac:dyDescent="0.25">
      <c r="B7" s="241" t="s">
        <v>25</v>
      </c>
      <c r="C7" s="242"/>
      <c r="D7" s="242"/>
      <c r="E7" s="242"/>
      <c r="F7" s="242"/>
      <c r="G7" s="242"/>
      <c r="H7" s="242"/>
      <c r="I7" s="242"/>
      <c r="J7" s="242"/>
      <c r="K7" s="242"/>
      <c r="L7" s="243" t="s">
        <v>81</v>
      </c>
      <c r="M7" s="243"/>
      <c r="N7" s="242"/>
      <c r="O7" s="242"/>
      <c r="P7" s="244"/>
      <c r="Q7" s="242" t="s">
        <v>183</v>
      </c>
      <c r="R7" s="244"/>
      <c r="S7" s="242"/>
      <c r="T7" s="242"/>
      <c r="U7" s="242"/>
      <c r="V7" s="242"/>
      <c r="W7" s="245"/>
    </row>
    <row r="8" spans="2:23" x14ac:dyDescent="0.25">
      <c r="B8" s="114" t="s">
        <v>26</v>
      </c>
      <c r="C8" s="110"/>
      <c r="D8" s="110"/>
      <c r="E8" s="110"/>
      <c r="F8" s="110"/>
      <c r="G8" s="110"/>
      <c r="H8" s="110"/>
      <c r="I8" s="110"/>
      <c r="J8" s="110"/>
      <c r="K8" s="110"/>
      <c r="L8" s="246" t="s">
        <v>82</v>
      </c>
      <c r="M8" s="246"/>
      <c r="N8" s="110"/>
      <c r="O8" s="110"/>
      <c r="P8" s="117"/>
      <c r="Q8" s="110" t="s">
        <v>71</v>
      </c>
      <c r="R8" s="117"/>
      <c r="S8" s="110"/>
      <c r="T8" s="110"/>
      <c r="U8" s="110"/>
      <c r="V8" s="110"/>
      <c r="W8" s="247"/>
    </row>
    <row r="9" spans="2:23" x14ac:dyDescent="0.25">
      <c r="B9" s="114" t="s">
        <v>27</v>
      </c>
      <c r="C9" s="110"/>
      <c r="D9" s="110"/>
      <c r="E9" s="110"/>
      <c r="F9" s="110"/>
      <c r="G9" s="110"/>
      <c r="H9" s="110"/>
      <c r="I9" s="110"/>
      <c r="J9" s="110"/>
      <c r="K9" s="110"/>
      <c r="L9" s="246" t="s">
        <v>84</v>
      </c>
      <c r="M9" s="246"/>
      <c r="N9" s="110"/>
      <c r="O9" s="110"/>
      <c r="P9" s="117"/>
      <c r="Q9" s="110" t="s">
        <v>83</v>
      </c>
      <c r="R9" s="117"/>
      <c r="S9" s="110"/>
      <c r="T9" s="110"/>
      <c r="U9" s="110"/>
      <c r="V9" s="110"/>
      <c r="W9" s="247"/>
    </row>
    <row r="10" spans="2:23" x14ac:dyDescent="0.25">
      <c r="B10" s="114" t="s">
        <v>28</v>
      </c>
      <c r="C10" s="110"/>
      <c r="D10" s="110"/>
      <c r="E10" s="110"/>
      <c r="F10" s="110"/>
      <c r="G10" s="110"/>
      <c r="H10" s="110"/>
      <c r="I10" s="110"/>
      <c r="J10" s="110"/>
      <c r="K10" s="110"/>
      <c r="L10" s="246" t="s">
        <v>109</v>
      </c>
      <c r="M10" s="246"/>
      <c r="N10" s="110"/>
      <c r="O10" s="110"/>
      <c r="P10" s="117"/>
      <c r="Q10" s="110" t="s">
        <v>230</v>
      </c>
      <c r="R10" s="117"/>
      <c r="S10" s="110"/>
      <c r="T10" s="110"/>
      <c r="U10" s="110"/>
      <c r="V10" s="110"/>
      <c r="W10" s="247"/>
    </row>
    <row r="11" spans="2:23" x14ac:dyDescent="0.25">
      <c r="B11" s="114" t="s">
        <v>29</v>
      </c>
      <c r="C11" s="110"/>
      <c r="D11" s="110"/>
      <c r="E11" s="110"/>
      <c r="F11" s="110"/>
      <c r="G11" s="110"/>
      <c r="H11" s="110"/>
      <c r="I11" s="110"/>
      <c r="J11" s="110"/>
      <c r="K11" s="110"/>
      <c r="L11" s="246" t="s">
        <v>40</v>
      </c>
      <c r="M11" s="110"/>
      <c r="N11" s="110"/>
      <c r="O11" s="110"/>
      <c r="P11" s="110"/>
      <c r="Q11" s="110"/>
      <c r="R11" s="117"/>
      <c r="S11" s="110"/>
      <c r="T11" s="110"/>
      <c r="U11" s="110"/>
      <c r="V11" s="110"/>
      <c r="W11" s="247"/>
    </row>
    <row r="12" spans="2:23" x14ac:dyDescent="0.25">
      <c r="B12" s="114" t="s">
        <v>30</v>
      </c>
      <c r="C12" s="110"/>
      <c r="D12" s="110"/>
      <c r="E12" s="110"/>
      <c r="F12" s="110"/>
      <c r="G12" s="110"/>
      <c r="H12" s="110"/>
      <c r="I12" s="110"/>
      <c r="J12" s="110"/>
      <c r="K12" s="110"/>
      <c r="L12" s="246" t="s">
        <v>184</v>
      </c>
      <c r="M12" s="110"/>
      <c r="N12" s="110"/>
      <c r="O12" s="110"/>
      <c r="P12" s="110"/>
      <c r="Q12" s="110"/>
      <c r="R12" s="117"/>
      <c r="S12" s="110"/>
      <c r="T12" s="110"/>
      <c r="U12" s="110"/>
      <c r="V12" s="110"/>
      <c r="W12" s="247"/>
    </row>
    <row r="13" spans="2:23" x14ac:dyDescent="0.25">
      <c r="B13" s="114" t="s">
        <v>3</v>
      </c>
      <c r="C13" s="110"/>
      <c r="D13" s="110"/>
      <c r="E13" s="110"/>
      <c r="F13" s="110"/>
      <c r="G13" s="110"/>
      <c r="H13" s="110"/>
      <c r="I13" s="110"/>
      <c r="J13" s="110"/>
      <c r="K13" s="110"/>
      <c r="L13" s="246" t="s">
        <v>107</v>
      </c>
      <c r="M13" s="314"/>
      <c r="N13" s="314"/>
      <c r="O13" s="314"/>
      <c r="P13" s="314"/>
      <c r="Q13" s="110"/>
      <c r="R13" s="117"/>
      <c r="S13" s="110"/>
      <c r="T13" s="110"/>
      <c r="U13" s="110"/>
      <c r="V13" s="110"/>
      <c r="W13" s="247"/>
    </row>
    <row r="14" spans="2:23" ht="3" customHeight="1" x14ac:dyDescent="0.25">
      <c r="B14" s="122"/>
      <c r="C14" s="123"/>
      <c r="D14" s="123"/>
      <c r="E14" s="123"/>
      <c r="F14" s="123"/>
      <c r="G14" s="123"/>
      <c r="H14" s="123"/>
      <c r="I14" s="123"/>
      <c r="J14" s="123"/>
      <c r="K14" s="123"/>
      <c r="L14" s="125"/>
      <c r="M14" s="125"/>
      <c r="N14" s="475"/>
      <c r="O14" s="475"/>
      <c r="P14" s="475"/>
      <c r="Q14" s="123"/>
      <c r="R14" s="123"/>
      <c r="S14" s="123"/>
      <c r="T14" s="123"/>
      <c r="U14" s="123"/>
      <c r="V14" s="123"/>
      <c r="W14" s="315"/>
    </row>
    <row r="15" spans="2:23" x14ac:dyDescent="0.25">
      <c r="B15" s="428" t="s">
        <v>4</v>
      </c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0"/>
    </row>
    <row r="16" spans="2:23" x14ac:dyDescent="0.25">
      <c r="B16" s="24" t="s">
        <v>6</v>
      </c>
      <c r="C16" s="25"/>
      <c r="D16" s="25"/>
      <c r="E16" s="25"/>
      <c r="F16" s="25"/>
      <c r="G16" s="25"/>
      <c r="H16" s="25"/>
      <c r="I16" s="24" t="s">
        <v>31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393" t="s">
        <v>5</v>
      </c>
      <c r="W16" s="394"/>
    </row>
    <row r="17" spans="2:23" x14ac:dyDescent="0.25">
      <c r="B17" s="254" t="s">
        <v>7</v>
      </c>
      <c r="C17" s="255"/>
      <c r="D17" s="255"/>
      <c r="E17" s="256"/>
      <c r="F17" s="256"/>
      <c r="G17" s="256"/>
      <c r="H17" s="256"/>
      <c r="I17" s="257" t="s">
        <v>231</v>
      </c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452">
        <v>1</v>
      </c>
      <c r="W17" s="453"/>
    </row>
    <row r="18" spans="2:23" x14ac:dyDescent="0.25">
      <c r="B18" s="259" t="s">
        <v>8</v>
      </c>
      <c r="C18" s="117"/>
      <c r="D18" s="117"/>
      <c r="E18" s="246"/>
      <c r="F18" s="246"/>
      <c r="G18" s="246"/>
      <c r="H18" s="246"/>
      <c r="I18" s="260" t="s">
        <v>42</v>
      </c>
      <c r="J18" s="246"/>
      <c r="K18" s="246"/>
      <c r="L18" s="246"/>
      <c r="M18" s="246"/>
      <c r="N18" s="246"/>
      <c r="O18" s="246"/>
      <c r="P18" s="246"/>
      <c r="Q18" s="111"/>
      <c r="R18" s="111"/>
      <c r="S18" s="111"/>
      <c r="T18" s="111"/>
      <c r="U18" s="246"/>
      <c r="V18" s="454">
        <f>W33</f>
        <v>90000000</v>
      </c>
      <c r="W18" s="455"/>
    </row>
    <row r="19" spans="2:23" x14ac:dyDescent="0.25">
      <c r="B19" s="259" t="s">
        <v>9</v>
      </c>
      <c r="C19" s="117"/>
      <c r="D19" s="117"/>
      <c r="E19" s="83"/>
      <c r="F19" s="83"/>
      <c r="G19" s="83"/>
      <c r="H19" s="83"/>
      <c r="I19" s="114" t="s">
        <v>111</v>
      </c>
      <c r="J19" s="261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3"/>
      <c r="V19" s="439"/>
      <c r="W19" s="440"/>
    </row>
    <row r="20" spans="2:23" x14ac:dyDescent="0.25">
      <c r="B20" s="259"/>
      <c r="C20" s="117"/>
      <c r="D20" s="117"/>
      <c r="E20" s="83"/>
      <c r="F20" s="83"/>
      <c r="G20" s="83"/>
      <c r="H20" s="83"/>
      <c r="I20" s="81" t="s">
        <v>108</v>
      </c>
      <c r="J20" s="264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3"/>
      <c r="V20" s="265"/>
      <c r="W20" s="266"/>
    </row>
    <row r="21" spans="2:23" x14ac:dyDescent="0.25">
      <c r="B21" s="259"/>
      <c r="C21" s="117"/>
      <c r="D21" s="117"/>
      <c r="E21" s="83"/>
      <c r="F21" s="83"/>
      <c r="G21" s="83"/>
      <c r="H21" s="83"/>
      <c r="I21" s="81" t="s">
        <v>96</v>
      </c>
      <c r="J21" s="264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3"/>
      <c r="V21" s="265"/>
      <c r="W21" s="266"/>
    </row>
    <row r="22" spans="2:23" x14ac:dyDescent="0.25">
      <c r="B22" s="259"/>
      <c r="C22" s="117"/>
      <c r="D22" s="117"/>
      <c r="E22" s="83"/>
      <c r="F22" s="83"/>
      <c r="G22" s="83"/>
      <c r="H22" s="83"/>
      <c r="I22" s="81" t="s">
        <v>97</v>
      </c>
      <c r="J22" s="264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3"/>
      <c r="V22" s="265"/>
      <c r="W22" s="266"/>
    </row>
    <row r="23" spans="2:23" x14ac:dyDescent="0.25">
      <c r="B23" s="259"/>
      <c r="C23" s="117"/>
      <c r="D23" s="117"/>
      <c r="E23" s="83"/>
      <c r="F23" s="83"/>
      <c r="G23" s="83"/>
      <c r="H23" s="83"/>
      <c r="I23" s="81" t="s">
        <v>98</v>
      </c>
      <c r="J23" s="264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3"/>
      <c r="V23" s="265"/>
      <c r="W23" s="266"/>
    </row>
    <row r="24" spans="2:23" x14ac:dyDescent="0.25">
      <c r="B24" s="316" t="s">
        <v>10</v>
      </c>
      <c r="C24" s="317"/>
      <c r="D24" s="317"/>
      <c r="E24" s="269"/>
      <c r="F24" s="269"/>
      <c r="G24" s="269"/>
      <c r="H24" s="269"/>
      <c r="I24" s="122" t="s">
        <v>85</v>
      </c>
      <c r="J24" s="318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71"/>
      <c r="V24" s="473">
        <v>1</v>
      </c>
      <c r="W24" s="474"/>
    </row>
    <row r="25" spans="2:23" ht="3.75" customHeight="1" x14ac:dyDescent="0.25">
      <c r="B25" s="37"/>
      <c r="C25" s="38"/>
      <c r="D25" s="38"/>
      <c r="E25" s="38"/>
      <c r="F25" s="38"/>
      <c r="G25" s="38"/>
      <c r="H25" s="38"/>
      <c r="I25" s="39"/>
      <c r="J25" s="38"/>
      <c r="K25" s="38"/>
      <c r="L25" s="38"/>
      <c r="M25" s="38"/>
      <c r="N25" s="38"/>
      <c r="O25" s="38"/>
      <c r="P25" s="40"/>
      <c r="Q25" s="38"/>
      <c r="R25" s="38"/>
      <c r="S25" s="38"/>
      <c r="T25" s="38"/>
      <c r="U25" s="41"/>
      <c r="V25" s="42"/>
      <c r="W25" s="43"/>
    </row>
    <row r="26" spans="2:23" x14ac:dyDescent="0.25">
      <c r="B26" s="458" t="s">
        <v>86</v>
      </c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60"/>
    </row>
    <row r="27" spans="2:23" x14ac:dyDescent="0.25">
      <c r="B27" s="470" t="s">
        <v>32</v>
      </c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90"/>
    </row>
    <row r="28" spans="2:23" x14ac:dyDescent="0.25">
      <c r="B28" s="470" t="s">
        <v>33</v>
      </c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90"/>
    </row>
    <row r="29" spans="2:23" ht="15" customHeight="1" x14ac:dyDescent="0.25">
      <c r="B29" s="424" t="s">
        <v>34</v>
      </c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8" t="s">
        <v>35</v>
      </c>
      <c r="O29" s="429"/>
      <c r="P29" s="429"/>
      <c r="Q29" s="429"/>
      <c r="R29" s="429"/>
      <c r="S29" s="430"/>
      <c r="T29" s="434" t="s">
        <v>11</v>
      </c>
      <c r="U29" s="435"/>
      <c r="V29" s="436"/>
      <c r="W29" s="437" t="s">
        <v>36</v>
      </c>
    </row>
    <row r="30" spans="2:23" ht="26.25" customHeight="1" x14ac:dyDescent="0.25">
      <c r="B30" s="426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31"/>
      <c r="O30" s="432"/>
      <c r="P30" s="432"/>
      <c r="Q30" s="432"/>
      <c r="R30" s="432"/>
      <c r="S30" s="433"/>
      <c r="T30" s="44" t="s">
        <v>12</v>
      </c>
      <c r="U30" s="44" t="s">
        <v>13</v>
      </c>
      <c r="V30" s="45" t="s">
        <v>37</v>
      </c>
      <c r="W30" s="438"/>
    </row>
    <row r="31" spans="2:23" x14ac:dyDescent="0.25">
      <c r="B31" s="392">
        <v>1</v>
      </c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4"/>
      <c r="N31" s="392">
        <v>2</v>
      </c>
      <c r="O31" s="392"/>
      <c r="P31" s="392"/>
      <c r="Q31" s="392"/>
      <c r="R31" s="392"/>
      <c r="S31" s="392"/>
      <c r="T31" s="162">
        <v>3</v>
      </c>
      <c r="U31" s="160">
        <v>4</v>
      </c>
      <c r="V31" s="160">
        <v>5</v>
      </c>
      <c r="W31" s="160">
        <v>6</v>
      </c>
    </row>
    <row r="32" spans="2:23" ht="7.5" customHeight="1" x14ac:dyDescent="0.25">
      <c r="B32" s="97"/>
      <c r="C32" s="52"/>
      <c r="D32" s="164"/>
      <c r="E32" s="52"/>
      <c r="F32" s="98"/>
      <c r="G32" s="98"/>
      <c r="H32" s="98"/>
      <c r="I32" s="98"/>
      <c r="J32" s="12"/>
      <c r="K32" s="12"/>
      <c r="L32" s="12"/>
      <c r="M32" s="12"/>
      <c r="N32" s="47"/>
      <c r="O32" s="164"/>
      <c r="P32" s="164"/>
      <c r="Q32" s="164"/>
      <c r="R32" s="164"/>
      <c r="S32" s="164"/>
      <c r="T32" s="163"/>
      <c r="U32" s="163"/>
      <c r="V32" s="48"/>
      <c r="W32" s="48"/>
    </row>
    <row r="33" spans="2:25" ht="14.25" customHeight="1" x14ac:dyDescent="0.25">
      <c r="B33" s="319">
        <v>2</v>
      </c>
      <c r="C33" s="320" t="s">
        <v>73</v>
      </c>
      <c r="D33" s="127">
        <v>4</v>
      </c>
      <c r="E33" s="320" t="s">
        <v>65</v>
      </c>
      <c r="F33" s="320" t="s">
        <v>72</v>
      </c>
      <c r="G33" s="320">
        <v>15</v>
      </c>
      <c r="H33" s="320">
        <v>12</v>
      </c>
      <c r="I33" s="320" t="s">
        <v>38</v>
      </c>
      <c r="J33" s="321"/>
      <c r="K33" s="321"/>
      <c r="L33" s="321"/>
      <c r="M33" s="321"/>
      <c r="N33" s="322" t="s">
        <v>56</v>
      </c>
      <c r="O33" s="127"/>
      <c r="P33" s="127"/>
      <c r="Q33" s="127"/>
      <c r="R33" s="127"/>
      <c r="S33" s="323"/>
      <c r="T33" s="319"/>
      <c r="U33" s="319"/>
      <c r="V33" s="324"/>
      <c r="W33" s="325">
        <f>W34</f>
        <v>90000000</v>
      </c>
      <c r="Y33" s="3">
        <f>90000000-W33</f>
        <v>0</v>
      </c>
    </row>
    <row r="34" spans="2:25" ht="14.25" customHeight="1" x14ac:dyDescent="0.25">
      <c r="B34" s="129">
        <v>2</v>
      </c>
      <c r="C34" s="279" t="s">
        <v>73</v>
      </c>
      <c r="D34" s="102">
        <v>4</v>
      </c>
      <c r="E34" s="279" t="s">
        <v>65</v>
      </c>
      <c r="F34" s="279" t="s">
        <v>72</v>
      </c>
      <c r="G34" s="279">
        <v>15</v>
      </c>
      <c r="H34" s="279">
        <v>12</v>
      </c>
      <c r="I34" s="279" t="s">
        <v>38</v>
      </c>
      <c r="J34" s="280" t="s">
        <v>20</v>
      </c>
      <c r="K34" s="281"/>
      <c r="L34" s="281"/>
      <c r="M34" s="281"/>
      <c r="N34" s="291" t="s">
        <v>57</v>
      </c>
      <c r="O34" s="190"/>
      <c r="P34" s="102"/>
      <c r="Q34" s="102"/>
      <c r="R34" s="102"/>
      <c r="S34" s="292"/>
      <c r="T34" s="129"/>
      <c r="U34" s="129"/>
      <c r="V34" s="293"/>
      <c r="W34" s="294">
        <f>W35+W41</f>
        <v>90000000</v>
      </c>
    </row>
    <row r="35" spans="2:25" ht="14.25" customHeight="1" x14ac:dyDescent="0.25">
      <c r="B35" s="129">
        <v>2</v>
      </c>
      <c r="C35" s="279" t="s">
        <v>73</v>
      </c>
      <c r="D35" s="102">
        <v>4</v>
      </c>
      <c r="E35" s="279" t="s">
        <v>65</v>
      </c>
      <c r="F35" s="279" t="s">
        <v>72</v>
      </c>
      <c r="G35" s="279">
        <v>15</v>
      </c>
      <c r="H35" s="279">
        <v>12</v>
      </c>
      <c r="I35" s="279" t="s">
        <v>38</v>
      </c>
      <c r="J35" s="280" t="s">
        <v>20</v>
      </c>
      <c r="K35" s="103" t="s">
        <v>202</v>
      </c>
      <c r="L35" s="117"/>
      <c r="M35" s="117"/>
      <c r="N35" s="130"/>
      <c r="O35" s="120" t="s">
        <v>137</v>
      </c>
      <c r="P35" s="110"/>
      <c r="Q35" s="110"/>
      <c r="R35" s="110"/>
      <c r="S35" s="247"/>
      <c r="T35" s="85"/>
      <c r="U35" s="85"/>
      <c r="V35" s="187"/>
      <c r="W35" s="133">
        <f>W36</f>
        <v>5000000</v>
      </c>
    </row>
    <row r="36" spans="2:25" ht="14.25" customHeight="1" x14ac:dyDescent="0.25">
      <c r="B36" s="129">
        <v>2</v>
      </c>
      <c r="C36" s="279" t="s">
        <v>73</v>
      </c>
      <c r="D36" s="102">
        <v>4</v>
      </c>
      <c r="E36" s="279" t="s">
        <v>65</v>
      </c>
      <c r="F36" s="279" t="s">
        <v>72</v>
      </c>
      <c r="G36" s="279">
        <v>15</v>
      </c>
      <c r="H36" s="279">
        <v>12</v>
      </c>
      <c r="I36" s="279" t="s">
        <v>38</v>
      </c>
      <c r="J36" s="280" t="s">
        <v>20</v>
      </c>
      <c r="K36" s="103" t="s">
        <v>202</v>
      </c>
      <c r="L36" s="103" t="s">
        <v>65</v>
      </c>
      <c r="M36" s="117"/>
      <c r="N36" s="130"/>
      <c r="O36" s="120"/>
      <c r="P36" s="110" t="s">
        <v>138</v>
      </c>
      <c r="Q36" s="110"/>
      <c r="R36" s="110"/>
      <c r="S36" s="247"/>
      <c r="T36" s="85"/>
      <c r="U36" s="85"/>
      <c r="V36" s="187"/>
      <c r="W36" s="133">
        <f>W37</f>
        <v>5000000</v>
      </c>
    </row>
    <row r="37" spans="2:25" ht="14.25" customHeight="1" x14ac:dyDescent="0.25">
      <c r="B37" s="129">
        <v>2</v>
      </c>
      <c r="C37" s="279" t="s">
        <v>73</v>
      </c>
      <c r="D37" s="102">
        <v>4</v>
      </c>
      <c r="E37" s="279" t="s">
        <v>65</v>
      </c>
      <c r="F37" s="279" t="s">
        <v>72</v>
      </c>
      <c r="G37" s="279">
        <v>15</v>
      </c>
      <c r="H37" s="279">
        <v>12</v>
      </c>
      <c r="I37" s="279" t="s">
        <v>38</v>
      </c>
      <c r="J37" s="280" t="s">
        <v>20</v>
      </c>
      <c r="K37" s="103" t="s">
        <v>202</v>
      </c>
      <c r="L37" s="103" t="s">
        <v>65</v>
      </c>
      <c r="M37" s="103">
        <v>13</v>
      </c>
      <c r="N37" s="168" t="s">
        <v>139</v>
      </c>
      <c r="O37" s="83"/>
      <c r="P37" s="83"/>
      <c r="Q37" s="83"/>
      <c r="R37" s="83"/>
      <c r="S37" s="83"/>
      <c r="T37" s="85"/>
      <c r="U37" s="169"/>
      <c r="V37" s="170"/>
      <c r="W37" s="86">
        <f>W38+W39</f>
        <v>5000000</v>
      </c>
      <c r="X37" s="471"/>
      <c r="Y37" s="472"/>
    </row>
    <row r="38" spans="2:25" ht="14.25" customHeight="1" x14ac:dyDescent="0.25">
      <c r="B38" s="109"/>
      <c r="C38" s="110"/>
      <c r="D38" s="111"/>
      <c r="E38" s="110"/>
      <c r="F38" s="82"/>
      <c r="G38" s="82"/>
      <c r="H38" s="82"/>
      <c r="I38" s="82"/>
      <c r="J38" s="103"/>
      <c r="K38" s="103"/>
      <c r="L38" s="103"/>
      <c r="M38" s="103"/>
      <c r="N38" s="168" t="s">
        <v>203</v>
      </c>
      <c r="O38" s="83"/>
      <c r="P38" s="83"/>
      <c r="Q38" s="83"/>
      <c r="R38" s="83"/>
      <c r="S38" s="83"/>
      <c r="T38" s="85">
        <v>25</v>
      </c>
      <c r="U38" s="169" t="s">
        <v>140</v>
      </c>
      <c r="V38" s="170">
        <v>100000</v>
      </c>
      <c r="W38" s="86">
        <f>T38*V38</f>
        <v>2500000</v>
      </c>
      <c r="X38" s="471"/>
      <c r="Y38" s="472"/>
    </row>
    <row r="39" spans="2:25" ht="17.25" customHeight="1" x14ac:dyDescent="0.25">
      <c r="B39" s="109"/>
      <c r="C39" s="110"/>
      <c r="D39" s="111"/>
      <c r="E39" s="110"/>
      <c r="F39" s="82"/>
      <c r="G39" s="82"/>
      <c r="H39" s="82"/>
      <c r="I39" s="82"/>
      <c r="J39" s="117"/>
      <c r="K39" s="117"/>
      <c r="L39" s="117"/>
      <c r="M39" s="117"/>
      <c r="N39" s="114" t="s">
        <v>204</v>
      </c>
      <c r="O39" s="171"/>
      <c r="P39" s="83"/>
      <c r="Q39" s="113"/>
      <c r="R39" s="113"/>
      <c r="S39" s="113"/>
      <c r="T39" s="85">
        <v>25</v>
      </c>
      <c r="U39" s="169" t="s">
        <v>140</v>
      </c>
      <c r="V39" s="170">
        <v>100000</v>
      </c>
      <c r="W39" s="86">
        <f>T39*V39</f>
        <v>2500000</v>
      </c>
      <c r="Y39" s="71"/>
    </row>
    <row r="40" spans="2:25" ht="14.1" customHeight="1" x14ac:dyDescent="0.25">
      <c r="B40" s="109"/>
      <c r="C40" s="110"/>
      <c r="D40" s="111"/>
      <c r="E40" s="110"/>
      <c r="F40" s="82"/>
      <c r="G40" s="82"/>
      <c r="H40" s="82"/>
      <c r="I40" s="82"/>
      <c r="J40" s="117"/>
      <c r="K40" s="117"/>
      <c r="L40" s="117"/>
      <c r="M40" s="117"/>
      <c r="N40" s="130"/>
      <c r="O40" s="134"/>
      <c r="P40" s="83"/>
      <c r="Q40" s="110"/>
      <c r="R40" s="110"/>
      <c r="S40" s="110"/>
      <c r="T40" s="85"/>
      <c r="U40" s="85"/>
      <c r="V40" s="86"/>
      <c r="W40" s="86"/>
      <c r="Y40" s="71"/>
    </row>
    <row r="41" spans="2:25" ht="14.1" customHeight="1" x14ac:dyDescent="0.25">
      <c r="B41" s="100" t="s">
        <v>19</v>
      </c>
      <c r="C41" s="101" t="s">
        <v>55</v>
      </c>
      <c r="D41" s="102">
        <v>4</v>
      </c>
      <c r="E41" s="101" t="s">
        <v>65</v>
      </c>
      <c r="F41" s="101" t="s">
        <v>72</v>
      </c>
      <c r="G41" s="101">
        <v>17</v>
      </c>
      <c r="H41" s="101">
        <v>16</v>
      </c>
      <c r="I41" s="101" t="s">
        <v>38</v>
      </c>
      <c r="J41" s="116" t="s">
        <v>20</v>
      </c>
      <c r="K41" s="116" t="s">
        <v>20</v>
      </c>
      <c r="L41" s="128"/>
      <c r="M41" s="128"/>
      <c r="N41" s="130" t="s">
        <v>66</v>
      </c>
      <c r="O41" s="120"/>
      <c r="P41" s="120"/>
      <c r="Q41" s="120"/>
      <c r="R41" s="120"/>
      <c r="S41" s="131"/>
      <c r="T41" s="129"/>
      <c r="U41" s="129"/>
      <c r="V41" s="132"/>
      <c r="W41" s="133">
        <f>W42+W80+W87+W92+W96+W102+W110+W117+W123+W127</f>
        <v>85000000</v>
      </c>
      <c r="Y41" s="71"/>
    </row>
    <row r="42" spans="2:25" ht="14.1" customHeight="1" x14ac:dyDescent="0.25">
      <c r="B42" s="100" t="s">
        <v>19</v>
      </c>
      <c r="C42" s="101" t="s">
        <v>55</v>
      </c>
      <c r="D42" s="102">
        <v>4</v>
      </c>
      <c r="E42" s="101" t="s">
        <v>65</v>
      </c>
      <c r="F42" s="101" t="s">
        <v>72</v>
      </c>
      <c r="G42" s="101">
        <v>17</v>
      </c>
      <c r="H42" s="101">
        <v>16</v>
      </c>
      <c r="I42" s="101" t="s">
        <v>38</v>
      </c>
      <c r="J42" s="116" t="s">
        <v>20</v>
      </c>
      <c r="K42" s="116" t="s">
        <v>20</v>
      </c>
      <c r="L42" s="116" t="s">
        <v>141</v>
      </c>
      <c r="M42" s="116"/>
      <c r="N42" s="172" t="s">
        <v>142</v>
      </c>
      <c r="O42" s="104"/>
      <c r="P42" s="104"/>
      <c r="Q42" s="104"/>
      <c r="R42" s="104"/>
      <c r="S42" s="105"/>
      <c r="T42" s="106"/>
      <c r="U42" s="106"/>
      <c r="V42" s="107"/>
      <c r="W42" s="108">
        <f>W43+W50</f>
        <v>2762000</v>
      </c>
      <c r="Y42" s="71"/>
    </row>
    <row r="43" spans="2:25" ht="14.1" customHeight="1" x14ac:dyDescent="0.25">
      <c r="B43" s="100" t="s">
        <v>19</v>
      </c>
      <c r="C43" s="101" t="s">
        <v>55</v>
      </c>
      <c r="D43" s="102">
        <v>4</v>
      </c>
      <c r="E43" s="101" t="s">
        <v>65</v>
      </c>
      <c r="F43" s="101" t="s">
        <v>72</v>
      </c>
      <c r="G43" s="101">
        <v>17</v>
      </c>
      <c r="H43" s="101">
        <v>16</v>
      </c>
      <c r="I43" s="101" t="s">
        <v>38</v>
      </c>
      <c r="J43" s="103" t="s">
        <v>20</v>
      </c>
      <c r="K43" s="103" t="s">
        <v>20</v>
      </c>
      <c r="L43" s="103" t="s">
        <v>141</v>
      </c>
      <c r="M43" s="103" t="s">
        <v>141</v>
      </c>
      <c r="N43" s="172" t="s">
        <v>143</v>
      </c>
      <c r="O43" s="104"/>
      <c r="P43" s="104"/>
      <c r="Q43" s="104"/>
      <c r="R43" s="104"/>
      <c r="S43" s="105"/>
      <c r="T43" s="106"/>
      <c r="U43" s="106"/>
      <c r="V43" s="107"/>
      <c r="W43" s="177">
        <f>SUM(W44:W49)</f>
        <v>1262000</v>
      </c>
      <c r="Y43" s="71"/>
    </row>
    <row r="44" spans="2:25" ht="14.1" customHeight="1" x14ac:dyDescent="0.25">
      <c r="B44" s="109"/>
      <c r="C44" s="110"/>
      <c r="D44" s="111"/>
      <c r="E44" s="110"/>
      <c r="F44" s="82"/>
      <c r="G44" s="82"/>
      <c r="H44" s="82"/>
      <c r="I44" s="82"/>
      <c r="J44" s="117"/>
      <c r="K44" s="117"/>
      <c r="L44" s="117"/>
      <c r="M44" s="117"/>
      <c r="N44" s="112"/>
      <c r="O44" s="173" t="s">
        <v>205</v>
      </c>
      <c r="P44" s="113"/>
      <c r="Q44" s="113" t="s">
        <v>52</v>
      </c>
      <c r="R44" s="113"/>
      <c r="S44" s="174"/>
      <c r="T44" s="175">
        <v>12</v>
      </c>
      <c r="U44" s="175" t="s">
        <v>144</v>
      </c>
      <c r="V44" s="176">
        <v>57000</v>
      </c>
      <c r="W44" s="177">
        <f>T44*V44</f>
        <v>684000</v>
      </c>
      <c r="Y44" s="71"/>
    </row>
    <row r="45" spans="2:25" ht="14.1" customHeight="1" x14ac:dyDescent="0.25">
      <c r="B45" s="109"/>
      <c r="C45" s="110"/>
      <c r="D45" s="111"/>
      <c r="E45" s="110"/>
      <c r="F45" s="82"/>
      <c r="G45" s="82"/>
      <c r="H45" s="82"/>
      <c r="I45" s="82"/>
      <c r="J45" s="103"/>
      <c r="K45" s="117"/>
      <c r="L45" s="117"/>
      <c r="M45" s="117"/>
      <c r="N45" s="178"/>
      <c r="O45" s="173" t="s">
        <v>145</v>
      </c>
      <c r="P45" s="173"/>
      <c r="Q45" s="113"/>
      <c r="R45" s="113"/>
      <c r="S45" s="174"/>
      <c r="T45" s="175">
        <v>10</v>
      </c>
      <c r="U45" s="175" t="s">
        <v>15</v>
      </c>
      <c r="V45" s="176">
        <v>31000</v>
      </c>
      <c r="W45" s="177">
        <f t="shared" ref="W45:W48" si="0">T45*V45</f>
        <v>310000</v>
      </c>
      <c r="Y45" s="71"/>
    </row>
    <row r="46" spans="2:25" ht="14.1" customHeight="1" x14ac:dyDescent="0.25">
      <c r="B46" s="109"/>
      <c r="C46" s="110"/>
      <c r="D46" s="111"/>
      <c r="E46" s="110"/>
      <c r="F46" s="82"/>
      <c r="G46" s="82"/>
      <c r="H46" s="82"/>
      <c r="I46" s="82"/>
      <c r="J46" s="103"/>
      <c r="K46" s="103"/>
      <c r="L46" s="117"/>
      <c r="M46" s="117"/>
      <c r="N46" s="178"/>
      <c r="O46" s="173" t="s">
        <v>208</v>
      </c>
      <c r="P46" s="173"/>
      <c r="Q46" s="113"/>
      <c r="R46" s="113"/>
      <c r="S46" s="174"/>
      <c r="T46" s="175">
        <v>10</v>
      </c>
      <c r="U46" s="175" t="s">
        <v>15</v>
      </c>
      <c r="V46" s="176">
        <v>9200</v>
      </c>
      <c r="W46" s="177">
        <f t="shared" si="0"/>
        <v>92000</v>
      </c>
      <c r="Y46" s="71"/>
    </row>
    <row r="47" spans="2:25" ht="14.1" customHeight="1" x14ac:dyDescent="0.25">
      <c r="B47" s="109"/>
      <c r="C47" s="110"/>
      <c r="D47" s="111"/>
      <c r="E47" s="110"/>
      <c r="F47" s="82"/>
      <c r="G47" s="82"/>
      <c r="H47" s="82"/>
      <c r="I47" s="82"/>
      <c r="J47" s="103"/>
      <c r="K47" s="103"/>
      <c r="L47" s="103"/>
      <c r="M47" s="117"/>
      <c r="N47" s="178"/>
      <c r="O47" s="173" t="s">
        <v>146</v>
      </c>
      <c r="P47" s="173"/>
      <c r="Q47" s="113"/>
      <c r="R47" s="113"/>
      <c r="S47" s="174"/>
      <c r="T47" s="175">
        <v>18</v>
      </c>
      <c r="U47" s="175" t="s">
        <v>15</v>
      </c>
      <c r="V47" s="176">
        <v>2000</v>
      </c>
      <c r="W47" s="177">
        <f t="shared" si="0"/>
        <v>36000</v>
      </c>
      <c r="Y47" s="71"/>
    </row>
    <row r="48" spans="2:25" ht="14.1" customHeight="1" x14ac:dyDescent="0.25">
      <c r="B48" s="109"/>
      <c r="C48" s="110"/>
      <c r="D48" s="111"/>
      <c r="E48" s="110"/>
      <c r="F48" s="82"/>
      <c r="G48" s="82"/>
      <c r="H48" s="82"/>
      <c r="I48" s="82"/>
      <c r="J48" s="103"/>
      <c r="K48" s="103"/>
      <c r="L48" s="103"/>
      <c r="M48" s="103"/>
      <c r="N48" s="178"/>
      <c r="O48" s="173" t="s">
        <v>147</v>
      </c>
      <c r="P48" s="173"/>
      <c r="Q48" s="113"/>
      <c r="R48" s="113"/>
      <c r="S48" s="174"/>
      <c r="T48" s="175">
        <v>20</v>
      </c>
      <c r="U48" s="175" t="s">
        <v>15</v>
      </c>
      <c r="V48" s="176">
        <v>7000</v>
      </c>
      <c r="W48" s="177">
        <f t="shared" si="0"/>
        <v>140000</v>
      </c>
      <c r="Y48" s="71"/>
    </row>
    <row r="49" spans="2:25" ht="13.5" customHeight="1" x14ac:dyDescent="0.25">
      <c r="B49" s="114"/>
      <c r="C49" s="110"/>
      <c r="D49" s="110"/>
      <c r="E49" s="110"/>
      <c r="F49" s="110"/>
      <c r="G49" s="110"/>
      <c r="H49" s="110"/>
      <c r="I49" s="110"/>
      <c r="J49" s="110"/>
      <c r="K49" s="110"/>
      <c r="L49" s="115"/>
      <c r="M49" s="115"/>
      <c r="N49" s="178"/>
      <c r="O49" s="173"/>
      <c r="P49" s="173"/>
      <c r="Q49" s="113"/>
      <c r="R49" s="113"/>
      <c r="S49" s="174"/>
      <c r="T49" s="175"/>
      <c r="U49" s="175"/>
      <c r="V49" s="176"/>
      <c r="W49" s="177"/>
      <c r="Y49" s="71"/>
    </row>
    <row r="50" spans="2:25" x14ac:dyDescent="0.25">
      <c r="B50" s="100" t="s">
        <v>19</v>
      </c>
      <c r="C50" s="101" t="s">
        <v>55</v>
      </c>
      <c r="D50" s="102">
        <v>4</v>
      </c>
      <c r="E50" s="101" t="s">
        <v>65</v>
      </c>
      <c r="F50" s="101" t="s">
        <v>72</v>
      </c>
      <c r="G50" s="101">
        <v>17</v>
      </c>
      <c r="H50" s="101">
        <v>16</v>
      </c>
      <c r="I50" s="101" t="s">
        <v>38</v>
      </c>
      <c r="J50" s="103" t="s">
        <v>20</v>
      </c>
      <c r="K50" s="103" t="s">
        <v>20</v>
      </c>
      <c r="L50" s="103" t="s">
        <v>141</v>
      </c>
      <c r="M50" s="103" t="s">
        <v>148</v>
      </c>
      <c r="N50" s="172" t="s">
        <v>149</v>
      </c>
      <c r="O50" s="104"/>
      <c r="P50" s="104"/>
      <c r="Q50" s="104"/>
      <c r="R50" s="104"/>
      <c r="S50" s="105"/>
      <c r="T50" s="106"/>
      <c r="U50" s="106"/>
      <c r="V50" s="107"/>
      <c r="W50" s="177">
        <f>W52+W54</f>
        <v>1500000</v>
      </c>
    </row>
    <row r="51" spans="2:25" x14ac:dyDescent="0.25">
      <c r="B51" s="109"/>
      <c r="C51" s="110"/>
      <c r="D51" s="111"/>
      <c r="E51" s="110"/>
      <c r="F51" s="82"/>
      <c r="G51" s="82"/>
      <c r="H51" s="82"/>
      <c r="I51" s="82"/>
      <c r="J51" s="103"/>
      <c r="K51" s="103"/>
      <c r="L51" s="103"/>
      <c r="M51" s="103"/>
      <c r="N51" s="112" t="s">
        <v>150</v>
      </c>
      <c r="O51" s="113"/>
      <c r="P51" s="113"/>
      <c r="Q51" s="113"/>
      <c r="R51" s="113"/>
      <c r="S51" s="174"/>
      <c r="T51" s="175"/>
      <c r="U51" s="175"/>
      <c r="V51" s="176"/>
      <c r="W51" s="177"/>
    </row>
    <row r="52" spans="2:25" x14ac:dyDescent="0.25">
      <c r="B52" s="114"/>
      <c r="C52" s="110"/>
      <c r="D52" s="110"/>
      <c r="E52" s="110"/>
      <c r="F52" s="110"/>
      <c r="G52" s="110"/>
      <c r="H52" s="110"/>
      <c r="I52" s="110"/>
      <c r="J52" s="110"/>
      <c r="K52" s="110"/>
      <c r="L52" s="115"/>
      <c r="M52" s="115"/>
      <c r="N52" s="178" t="s">
        <v>151</v>
      </c>
      <c r="O52" s="113"/>
      <c r="P52" s="113"/>
      <c r="Q52" s="113"/>
      <c r="R52" s="113"/>
      <c r="S52" s="174"/>
      <c r="T52" s="175"/>
      <c r="U52" s="175"/>
      <c r="V52" s="176"/>
      <c r="W52" s="177">
        <f>SUM(W53:W53)</f>
        <v>750000</v>
      </c>
    </row>
    <row r="53" spans="2:25" x14ac:dyDescent="0.25">
      <c r="B53" s="114"/>
      <c r="C53" s="110"/>
      <c r="D53" s="110"/>
      <c r="E53" s="110"/>
      <c r="F53" s="110"/>
      <c r="G53" s="110"/>
      <c r="H53" s="110"/>
      <c r="I53" s="110"/>
      <c r="J53" s="110"/>
      <c r="K53" s="110"/>
      <c r="L53" s="115"/>
      <c r="M53" s="115"/>
      <c r="N53" s="178" t="s">
        <v>206</v>
      </c>
      <c r="O53" s="173"/>
      <c r="P53" s="113"/>
      <c r="Q53" s="113"/>
      <c r="R53" s="113"/>
      <c r="S53" s="283"/>
      <c r="T53" s="175">
        <v>30</v>
      </c>
      <c r="U53" s="218" t="s">
        <v>154</v>
      </c>
      <c r="V53" s="177">
        <v>25000</v>
      </c>
      <c r="W53" s="295">
        <f>T53*V53</f>
        <v>750000</v>
      </c>
      <c r="X53" s="222"/>
    </row>
    <row r="54" spans="2:25" x14ac:dyDescent="0.25">
      <c r="B54" s="114"/>
      <c r="C54" s="110"/>
      <c r="D54" s="110"/>
      <c r="E54" s="110"/>
      <c r="F54" s="110"/>
      <c r="G54" s="110"/>
      <c r="H54" s="110"/>
      <c r="I54" s="110"/>
      <c r="J54" s="110"/>
      <c r="K54" s="110"/>
      <c r="L54" s="115"/>
      <c r="M54" s="115"/>
      <c r="N54" s="178" t="s">
        <v>153</v>
      </c>
      <c r="O54" s="113"/>
      <c r="P54" s="113"/>
      <c r="Q54" s="113"/>
      <c r="R54" s="113"/>
      <c r="S54" s="174"/>
      <c r="T54" s="175"/>
      <c r="U54" s="175"/>
      <c r="V54" s="176"/>
      <c r="W54" s="177">
        <f>SUM(W55:W55)</f>
        <v>750000</v>
      </c>
    </row>
    <row r="55" spans="2:25" x14ac:dyDescent="0.25">
      <c r="B55" s="122"/>
      <c r="C55" s="123"/>
      <c r="D55" s="123"/>
      <c r="E55" s="123"/>
      <c r="F55" s="123"/>
      <c r="G55" s="123"/>
      <c r="H55" s="123"/>
      <c r="I55" s="123"/>
      <c r="J55" s="123"/>
      <c r="K55" s="123"/>
      <c r="L55" s="124"/>
      <c r="M55" s="124"/>
      <c r="N55" s="296" t="s">
        <v>207</v>
      </c>
      <c r="O55" s="284"/>
      <c r="P55" s="285"/>
      <c r="Q55" s="285"/>
      <c r="R55" s="285"/>
      <c r="S55" s="286"/>
      <c r="T55" s="297">
        <v>30</v>
      </c>
      <c r="U55" s="298" t="s">
        <v>154</v>
      </c>
      <c r="V55" s="299">
        <v>25000</v>
      </c>
      <c r="W55" s="300">
        <f>T55*V55</f>
        <v>750000</v>
      </c>
    </row>
    <row r="56" spans="2:25" x14ac:dyDescent="0.25">
      <c r="B56" s="54" t="s">
        <v>53</v>
      </c>
      <c r="C56" s="55"/>
      <c r="D56" s="55"/>
      <c r="E56" s="55"/>
      <c r="F56" s="55"/>
      <c r="G56" s="55"/>
      <c r="H56" s="55"/>
      <c r="I56" s="55"/>
      <c r="J56" s="55" t="s">
        <v>54</v>
      </c>
      <c r="K56" s="55"/>
      <c r="L56" s="55"/>
      <c r="M56" s="55"/>
      <c r="N56" s="408" t="s">
        <v>60</v>
      </c>
      <c r="O56" s="409"/>
      <c r="P56" s="409"/>
      <c r="Q56" s="409"/>
      <c r="R56" s="409"/>
      <c r="S56" s="410"/>
      <c r="T56" s="411" t="s">
        <v>61</v>
      </c>
      <c r="U56" s="393"/>
      <c r="V56" s="393"/>
      <c r="W56" s="394"/>
    </row>
    <row r="57" spans="2:25" x14ac:dyDescent="0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51"/>
      <c r="M57" s="51"/>
      <c r="N57" s="10"/>
      <c r="O57" s="10"/>
      <c r="P57" s="9"/>
      <c r="Q57" s="9"/>
      <c r="R57" s="9"/>
      <c r="S57" s="9"/>
      <c r="T57" s="179"/>
      <c r="U57" s="179"/>
      <c r="V57" s="180"/>
      <c r="W57" s="181"/>
    </row>
    <row r="58" spans="2:25" x14ac:dyDescent="0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51"/>
      <c r="M58" s="51"/>
      <c r="N58" s="10"/>
      <c r="O58" s="10"/>
      <c r="P58" s="9"/>
      <c r="Q58" s="9"/>
      <c r="R58" s="9"/>
      <c r="S58" s="9"/>
      <c r="T58" s="179"/>
      <c r="U58" s="179"/>
      <c r="V58" s="180"/>
      <c r="W58" s="181"/>
    </row>
    <row r="59" spans="2:25" x14ac:dyDescent="0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51"/>
      <c r="M59" s="51"/>
      <c r="N59" s="10"/>
      <c r="O59" s="10"/>
      <c r="P59" s="9"/>
      <c r="Q59" s="9"/>
      <c r="R59" s="9"/>
      <c r="S59" s="9"/>
      <c r="T59" s="179"/>
      <c r="U59" s="179"/>
      <c r="V59" s="180"/>
      <c r="W59" s="181"/>
    </row>
    <row r="60" spans="2:25" x14ac:dyDescent="0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51"/>
      <c r="M60" s="51"/>
      <c r="N60" s="10"/>
      <c r="O60" s="10"/>
      <c r="P60" s="9"/>
      <c r="Q60" s="9"/>
      <c r="R60" s="9"/>
      <c r="S60" s="9"/>
      <c r="T60" s="179"/>
      <c r="U60" s="179"/>
      <c r="V60" s="180"/>
      <c r="W60" s="181"/>
    </row>
    <row r="61" spans="2:25" x14ac:dyDescent="0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51"/>
      <c r="M61" s="51"/>
      <c r="N61" s="10"/>
      <c r="O61" s="10"/>
      <c r="P61" s="9"/>
      <c r="Q61" s="9"/>
      <c r="R61" s="9"/>
      <c r="S61" s="9"/>
      <c r="T61" s="179"/>
      <c r="U61" s="179"/>
      <c r="V61" s="180"/>
      <c r="W61" s="181"/>
    </row>
    <row r="62" spans="2:25" x14ac:dyDescent="0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51"/>
      <c r="M62" s="51"/>
      <c r="N62" s="10"/>
      <c r="O62" s="10"/>
      <c r="P62" s="9"/>
      <c r="Q62" s="9"/>
      <c r="R62" s="9"/>
      <c r="S62" s="9"/>
      <c r="T62" s="179"/>
      <c r="U62" s="179"/>
      <c r="V62" s="180"/>
      <c r="W62" s="181"/>
    </row>
    <row r="63" spans="2:25" x14ac:dyDescent="0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51"/>
      <c r="M63" s="51"/>
      <c r="N63" s="10"/>
      <c r="O63" s="10"/>
      <c r="P63" s="9"/>
      <c r="Q63" s="9"/>
      <c r="R63" s="9"/>
      <c r="S63" s="9"/>
      <c r="T63" s="179"/>
      <c r="U63" s="179"/>
      <c r="V63" s="180"/>
      <c r="W63" s="181"/>
    </row>
    <row r="64" spans="2:25" x14ac:dyDescent="0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51"/>
      <c r="M64" s="51"/>
      <c r="N64" s="10"/>
      <c r="O64" s="10"/>
      <c r="P64" s="9"/>
      <c r="Q64" s="9"/>
      <c r="R64" s="9"/>
      <c r="S64" s="9"/>
      <c r="T64" s="179"/>
      <c r="U64" s="179"/>
      <c r="V64" s="180"/>
      <c r="W64" s="181"/>
    </row>
    <row r="65" spans="2:23" x14ac:dyDescent="0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51"/>
      <c r="M65" s="51"/>
      <c r="N65" s="10"/>
      <c r="O65" s="10"/>
      <c r="P65" s="9"/>
      <c r="Q65" s="9"/>
      <c r="R65" s="9"/>
      <c r="S65" s="9"/>
      <c r="T65" s="179"/>
      <c r="U65" s="179"/>
      <c r="V65" s="180"/>
      <c r="W65" s="181"/>
    </row>
    <row r="66" spans="2:23" x14ac:dyDescent="0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51"/>
      <c r="M66" s="51"/>
      <c r="N66" s="10"/>
      <c r="O66" s="10"/>
      <c r="P66" s="9"/>
      <c r="Q66" s="9"/>
      <c r="R66" s="9"/>
      <c r="S66" s="9"/>
      <c r="T66" s="179"/>
      <c r="U66" s="179"/>
      <c r="V66" s="180"/>
      <c r="W66" s="181"/>
    </row>
    <row r="67" spans="2:23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51"/>
      <c r="M67" s="51"/>
      <c r="N67" s="10"/>
      <c r="O67" s="10"/>
      <c r="P67" s="9"/>
      <c r="Q67" s="9"/>
      <c r="R67" s="9"/>
      <c r="S67" s="9"/>
      <c r="T67" s="179"/>
      <c r="U67" s="179"/>
      <c r="V67" s="180"/>
      <c r="W67" s="181"/>
    </row>
    <row r="68" spans="2:23" x14ac:dyDescent="0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51"/>
      <c r="M68" s="51"/>
      <c r="N68" s="10"/>
      <c r="O68" s="10"/>
      <c r="P68" s="9"/>
      <c r="Q68" s="9"/>
      <c r="R68" s="9"/>
      <c r="S68" s="9"/>
      <c r="T68" s="179"/>
      <c r="U68" s="179"/>
      <c r="V68" s="180"/>
      <c r="W68" s="181"/>
    </row>
    <row r="69" spans="2:23" x14ac:dyDescent="0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51"/>
      <c r="M69" s="51"/>
      <c r="N69" s="10"/>
      <c r="O69" s="10"/>
      <c r="P69" s="9"/>
      <c r="Q69" s="9"/>
      <c r="R69" s="9"/>
      <c r="S69" s="9"/>
      <c r="T69" s="179"/>
      <c r="U69" s="179"/>
      <c r="V69" s="180"/>
      <c r="W69" s="181"/>
    </row>
    <row r="70" spans="2:23" x14ac:dyDescent="0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51"/>
      <c r="M70" s="51"/>
      <c r="N70" s="10"/>
      <c r="O70" s="10"/>
      <c r="P70" s="9"/>
      <c r="Q70" s="9"/>
      <c r="R70" s="9"/>
      <c r="S70" s="9"/>
      <c r="T70" s="179"/>
      <c r="U70" s="179"/>
      <c r="V70" s="180"/>
      <c r="W70" s="181"/>
    </row>
    <row r="71" spans="2:23" x14ac:dyDescent="0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51"/>
      <c r="M71" s="51"/>
      <c r="N71" s="10"/>
      <c r="O71" s="10"/>
      <c r="P71" s="9"/>
      <c r="Q71" s="9"/>
      <c r="R71" s="9"/>
      <c r="S71" s="9"/>
      <c r="T71" s="179"/>
      <c r="U71" s="179"/>
      <c r="V71" s="180"/>
      <c r="W71" s="181"/>
    </row>
    <row r="72" spans="2:23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51"/>
      <c r="M72" s="51"/>
      <c r="N72" s="10"/>
      <c r="O72" s="10"/>
      <c r="P72" s="9"/>
      <c r="Q72" s="9"/>
      <c r="R72" s="9"/>
      <c r="S72" s="9"/>
      <c r="T72" s="179"/>
      <c r="U72" s="179"/>
      <c r="V72" s="180"/>
      <c r="W72" s="181"/>
    </row>
    <row r="73" spans="2:23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51"/>
      <c r="M73" s="51"/>
      <c r="N73" s="10"/>
      <c r="O73" s="10"/>
      <c r="P73" s="9"/>
      <c r="Q73" s="9"/>
      <c r="R73" s="9"/>
      <c r="S73" s="9"/>
      <c r="T73" s="179"/>
      <c r="U73" s="179"/>
      <c r="V73" s="180"/>
      <c r="W73" s="181"/>
    </row>
    <row r="74" spans="2:23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51"/>
      <c r="M74" s="51"/>
      <c r="N74" s="10"/>
      <c r="O74" s="10"/>
      <c r="P74" s="9"/>
      <c r="Q74" s="9"/>
      <c r="R74" s="9"/>
      <c r="S74" s="9"/>
      <c r="T74" s="179"/>
      <c r="U74" s="179"/>
      <c r="V74" s="180"/>
      <c r="W74" s="181"/>
    </row>
    <row r="75" spans="2:23" x14ac:dyDescent="0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51"/>
      <c r="M75" s="51"/>
      <c r="N75" s="10"/>
      <c r="O75" s="10"/>
      <c r="P75" s="9"/>
      <c r="Q75" s="9"/>
      <c r="R75" s="9"/>
      <c r="S75" s="9"/>
      <c r="T75" s="179"/>
      <c r="U75" s="179"/>
      <c r="V75" s="180"/>
      <c r="W75" s="181"/>
    </row>
    <row r="76" spans="2:23" x14ac:dyDescent="0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51"/>
      <c r="M76" s="51"/>
      <c r="N76" s="10"/>
      <c r="O76" s="10"/>
      <c r="P76" s="9"/>
      <c r="Q76" s="9"/>
      <c r="R76" s="9"/>
      <c r="S76" s="9"/>
      <c r="T76" s="179"/>
      <c r="U76" s="179"/>
      <c r="V76" s="180"/>
      <c r="W76" s="181"/>
    </row>
    <row r="77" spans="2:23" x14ac:dyDescent="0.25">
      <c r="B77" s="424" t="s">
        <v>34</v>
      </c>
      <c r="C77" s="425"/>
      <c r="D77" s="425"/>
      <c r="E77" s="425"/>
      <c r="F77" s="425"/>
      <c r="G77" s="425"/>
      <c r="H77" s="425"/>
      <c r="I77" s="425"/>
      <c r="J77" s="425"/>
      <c r="K77" s="425"/>
      <c r="L77" s="425"/>
      <c r="M77" s="425"/>
      <c r="N77" s="428" t="s">
        <v>35</v>
      </c>
      <c r="O77" s="429"/>
      <c r="P77" s="429"/>
      <c r="Q77" s="429"/>
      <c r="R77" s="429"/>
      <c r="S77" s="430"/>
      <c r="T77" s="434" t="s">
        <v>11</v>
      </c>
      <c r="U77" s="435"/>
      <c r="V77" s="436"/>
      <c r="W77" s="437" t="s">
        <v>36</v>
      </c>
    </row>
    <row r="78" spans="2:23" ht="24.75" x14ac:dyDescent="0.25">
      <c r="B78" s="426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431"/>
      <c r="O78" s="432"/>
      <c r="P78" s="432"/>
      <c r="Q78" s="432"/>
      <c r="R78" s="432"/>
      <c r="S78" s="433"/>
      <c r="T78" s="44" t="s">
        <v>12</v>
      </c>
      <c r="U78" s="44" t="s">
        <v>13</v>
      </c>
      <c r="V78" s="45" t="s">
        <v>37</v>
      </c>
      <c r="W78" s="438"/>
    </row>
    <row r="79" spans="2:23" x14ac:dyDescent="0.25">
      <c r="B79" s="392">
        <v>1</v>
      </c>
      <c r="C79" s="393"/>
      <c r="D79" s="393"/>
      <c r="E79" s="393"/>
      <c r="F79" s="393"/>
      <c r="G79" s="393"/>
      <c r="H79" s="393"/>
      <c r="I79" s="393"/>
      <c r="J79" s="393"/>
      <c r="K79" s="393"/>
      <c r="L79" s="393"/>
      <c r="M79" s="394"/>
      <c r="N79" s="392">
        <v>2</v>
      </c>
      <c r="O79" s="392"/>
      <c r="P79" s="392"/>
      <c r="Q79" s="392"/>
      <c r="R79" s="392"/>
      <c r="S79" s="392"/>
      <c r="T79" s="358">
        <v>3</v>
      </c>
      <c r="U79" s="359">
        <v>4</v>
      </c>
      <c r="V79" s="359">
        <v>5</v>
      </c>
      <c r="W79" s="359">
        <v>6</v>
      </c>
    </row>
    <row r="80" spans="2:23" x14ac:dyDescent="0.25">
      <c r="B80" s="100" t="s">
        <v>19</v>
      </c>
      <c r="C80" s="101" t="s">
        <v>55</v>
      </c>
      <c r="D80" s="102">
        <v>4</v>
      </c>
      <c r="E80" s="101" t="s">
        <v>65</v>
      </c>
      <c r="F80" s="101" t="s">
        <v>72</v>
      </c>
      <c r="G80" s="101">
        <v>17</v>
      </c>
      <c r="H80" s="101">
        <v>16</v>
      </c>
      <c r="I80" s="101" t="s">
        <v>38</v>
      </c>
      <c r="J80" s="116" t="s">
        <v>20</v>
      </c>
      <c r="K80" s="116" t="s">
        <v>20</v>
      </c>
      <c r="L80" s="116" t="s">
        <v>39</v>
      </c>
      <c r="M80" s="116"/>
      <c r="N80" s="183" t="s">
        <v>155</v>
      </c>
      <c r="O80" s="184"/>
      <c r="P80" s="184"/>
      <c r="Q80" s="185"/>
      <c r="R80" s="185"/>
      <c r="S80" s="185"/>
      <c r="T80" s="186"/>
      <c r="U80" s="186"/>
      <c r="V80" s="88"/>
      <c r="W80" s="88">
        <f>W81</f>
        <v>7000000</v>
      </c>
    </row>
    <row r="81" spans="2:23" x14ac:dyDescent="0.25">
      <c r="B81" s="100" t="s">
        <v>19</v>
      </c>
      <c r="C81" s="101" t="s">
        <v>55</v>
      </c>
      <c r="D81" s="102">
        <v>4</v>
      </c>
      <c r="E81" s="101" t="s">
        <v>65</v>
      </c>
      <c r="F81" s="101" t="s">
        <v>72</v>
      </c>
      <c r="G81" s="101">
        <v>17</v>
      </c>
      <c r="H81" s="101">
        <v>16</v>
      </c>
      <c r="I81" s="101" t="s">
        <v>38</v>
      </c>
      <c r="J81" s="116" t="s">
        <v>20</v>
      </c>
      <c r="K81" s="116" t="s">
        <v>20</v>
      </c>
      <c r="L81" s="116" t="s">
        <v>39</v>
      </c>
      <c r="M81" s="115">
        <v>20</v>
      </c>
      <c r="N81" s="361"/>
      <c r="O81" s="117" t="s">
        <v>156</v>
      </c>
      <c r="P81" s="117"/>
      <c r="Q81" s="117"/>
      <c r="R81" s="117"/>
      <c r="S81" s="117"/>
      <c r="T81" s="362"/>
      <c r="U81" s="362"/>
      <c r="V81" s="363"/>
      <c r="W81" s="177">
        <f>W82</f>
        <v>7000000</v>
      </c>
    </row>
    <row r="82" spans="2:23" x14ac:dyDescent="0.25">
      <c r="B82" s="114"/>
      <c r="C82" s="110"/>
      <c r="D82" s="110"/>
      <c r="E82" s="110"/>
      <c r="F82" s="110"/>
      <c r="G82" s="110"/>
      <c r="H82" s="110"/>
      <c r="I82" s="110"/>
      <c r="J82" s="110"/>
      <c r="K82" s="110"/>
      <c r="L82" s="115"/>
      <c r="M82" s="115"/>
      <c r="N82" s="361"/>
      <c r="O82" s="103"/>
      <c r="P82" s="117" t="s">
        <v>232</v>
      </c>
      <c r="Q82" s="117"/>
      <c r="R82" s="117"/>
      <c r="S82" s="117"/>
      <c r="T82" s="362"/>
      <c r="U82" s="362"/>
      <c r="V82" s="363"/>
      <c r="W82" s="177">
        <f>W83</f>
        <v>7000000</v>
      </c>
    </row>
    <row r="83" spans="2:23" x14ac:dyDescent="0.25">
      <c r="B83" s="114"/>
      <c r="C83" s="110"/>
      <c r="D83" s="110"/>
      <c r="E83" s="110"/>
      <c r="F83" s="110"/>
      <c r="G83" s="110"/>
      <c r="H83" s="110"/>
      <c r="I83" s="110"/>
      <c r="J83" s="110"/>
      <c r="K83" s="110"/>
      <c r="L83" s="115"/>
      <c r="M83" s="115"/>
      <c r="N83" s="361"/>
      <c r="O83" s="103"/>
      <c r="P83" s="103" t="s">
        <v>157</v>
      </c>
      <c r="Q83" s="117"/>
      <c r="R83" s="117"/>
      <c r="S83" s="117"/>
      <c r="T83" s="85">
        <v>7</v>
      </c>
      <c r="U83" s="85" t="s">
        <v>48</v>
      </c>
      <c r="V83" s="187">
        <v>1000000</v>
      </c>
      <c r="W83" s="86">
        <f>T83*V83</f>
        <v>7000000</v>
      </c>
    </row>
    <row r="84" spans="2:23" x14ac:dyDescent="0.25">
      <c r="B84" s="114"/>
      <c r="C84" s="110"/>
      <c r="D84" s="110"/>
      <c r="E84" s="110"/>
      <c r="F84" s="110"/>
      <c r="G84" s="110"/>
      <c r="H84" s="110"/>
      <c r="I84" s="110"/>
      <c r="J84" s="110"/>
      <c r="K84" s="110"/>
      <c r="L84" s="115"/>
      <c r="M84" s="115"/>
      <c r="N84" s="361"/>
      <c r="O84" s="103"/>
      <c r="P84" s="364"/>
      <c r="Q84" s="103" t="s">
        <v>233</v>
      </c>
      <c r="R84" s="117"/>
      <c r="S84" s="117"/>
      <c r="T84" s="85">
        <v>7</v>
      </c>
      <c r="U84" s="85" t="s">
        <v>75</v>
      </c>
      <c r="V84" s="187">
        <v>500000</v>
      </c>
      <c r="W84" s="86">
        <f>T84*V84</f>
        <v>3500000</v>
      </c>
    </row>
    <row r="85" spans="2:23" x14ac:dyDescent="0.25">
      <c r="B85" s="114"/>
      <c r="C85" s="110"/>
      <c r="D85" s="110"/>
      <c r="E85" s="110"/>
      <c r="F85" s="110"/>
      <c r="G85" s="110"/>
      <c r="H85" s="110"/>
      <c r="I85" s="110"/>
      <c r="J85" s="110"/>
      <c r="K85" s="110"/>
      <c r="L85" s="115"/>
      <c r="M85" s="115"/>
      <c r="N85" s="361"/>
      <c r="O85" s="103"/>
      <c r="P85" s="364"/>
      <c r="Q85" s="103" t="s">
        <v>234</v>
      </c>
      <c r="R85" s="117"/>
      <c r="S85" s="117"/>
      <c r="T85" s="85">
        <v>7</v>
      </c>
      <c r="U85" s="85" t="s">
        <v>158</v>
      </c>
      <c r="V85" s="187">
        <v>500000</v>
      </c>
      <c r="W85" s="86">
        <f>T85*V85</f>
        <v>3500000</v>
      </c>
    </row>
    <row r="86" spans="2:23" x14ac:dyDescent="0.25">
      <c r="B86" s="114"/>
      <c r="C86" s="110"/>
      <c r="D86" s="110"/>
      <c r="E86" s="110"/>
      <c r="F86" s="110"/>
      <c r="G86" s="110"/>
      <c r="H86" s="110"/>
      <c r="I86" s="110"/>
      <c r="J86" s="110"/>
      <c r="K86" s="110"/>
      <c r="L86" s="115"/>
      <c r="M86" s="115"/>
      <c r="N86" s="361"/>
      <c r="O86" s="103"/>
      <c r="P86" s="103"/>
      <c r="Q86" s="117"/>
      <c r="R86" s="117"/>
      <c r="S86" s="117"/>
      <c r="T86" s="85"/>
      <c r="U86" s="85"/>
      <c r="V86" s="187"/>
      <c r="W86" s="86"/>
    </row>
    <row r="87" spans="2:23" x14ac:dyDescent="0.25">
      <c r="B87" s="100" t="s">
        <v>19</v>
      </c>
      <c r="C87" s="101" t="s">
        <v>55</v>
      </c>
      <c r="D87" s="102">
        <v>4</v>
      </c>
      <c r="E87" s="101" t="s">
        <v>65</v>
      </c>
      <c r="F87" s="101" t="s">
        <v>72</v>
      </c>
      <c r="G87" s="101">
        <v>17</v>
      </c>
      <c r="H87" s="101">
        <v>16</v>
      </c>
      <c r="I87" s="101" t="s">
        <v>38</v>
      </c>
      <c r="J87" s="116" t="s">
        <v>20</v>
      </c>
      <c r="K87" s="116" t="s">
        <v>20</v>
      </c>
      <c r="L87" s="116" t="s">
        <v>159</v>
      </c>
      <c r="M87" s="116"/>
      <c r="N87" s="183" t="s">
        <v>160</v>
      </c>
      <c r="O87" s="184"/>
      <c r="P87" s="184"/>
      <c r="Q87" s="185"/>
      <c r="R87" s="185"/>
      <c r="S87" s="185"/>
      <c r="T87" s="186"/>
      <c r="U87" s="186"/>
      <c r="V87" s="88"/>
      <c r="W87" s="88">
        <f>W88</f>
        <v>7000000</v>
      </c>
    </row>
    <row r="88" spans="2:23" x14ac:dyDescent="0.25">
      <c r="B88" s="100" t="s">
        <v>19</v>
      </c>
      <c r="C88" s="101" t="s">
        <v>55</v>
      </c>
      <c r="D88" s="102">
        <v>4</v>
      </c>
      <c r="E88" s="101" t="s">
        <v>65</v>
      </c>
      <c r="F88" s="101" t="s">
        <v>72</v>
      </c>
      <c r="G88" s="101">
        <v>17</v>
      </c>
      <c r="H88" s="101">
        <v>16</v>
      </c>
      <c r="I88" s="101" t="s">
        <v>38</v>
      </c>
      <c r="J88" s="103" t="s">
        <v>20</v>
      </c>
      <c r="K88" s="103" t="s">
        <v>20</v>
      </c>
      <c r="L88" s="103" t="s">
        <v>159</v>
      </c>
      <c r="M88" s="103" t="s">
        <v>43</v>
      </c>
      <c r="N88" s="365"/>
      <c r="O88" s="75" t="s">
        <v>161</v>
      </c>
      <c r="P88" s="75"/>
      <c r="Q88" s="80"/>
      <c r="R88" s="80"/>
      <c r="S88" s="80"/>
      <c r="T88" s="72"/>
      <c r="U88" s="72"/>
      <c r="V88" s="78"/>
      <c r="W88" s="78">
        <f>W90</f>
        <v>7000000</v>
      </c>
    </row>
    <row r="89" spans="2:23" x14ac:dyDescent="0.25">
      <c r="B89" s="109"/>
      <c r="C89" s="110"/>
      <c r="D89" s="111"/>
      <c r="E89" s="110"/>
      <c r="F89" s="82"/>
      <c r="G89" s="82"/>
      <c r="H89" s="82"/>
      <c r="I89" s="82"/>
      <c r="J89" s="117"/>
      <c r="K89" s="117"/>
      <c r="L89" s="117"/>
      <c r="M89" s="117"/>
      <c r="N89" s="189"/>
      <c r="O89" s="366"/>
      <c r="P89" s="75" t="s">
        <v>162</v>
      </c>
      <c r="Q89" s="80"/>
      <c r="R89" s="80"/>
      <c r="S89" s="80"/>
      <c r="T89" s="367"/>
      <c r="U89" s="367"/>
      <c r="V89" s="367"/>
      <c r="W89" s="191">
        <f>W90</f>
        <v>7000000</v>
      </c>
    </row>
    <row r="90" spans="2:23" x14ac:dyDescent="0.25">
      <c r="B90" s="114"/>
      <c r="C90" s="110"/>
      <c r="D90" s="110"/>
      <c r="E90" s="110"/>
      <c r="F90" s="110"/>
      <c r="G90" s="110"/>
      <c r="H90" s="110"/>
      <c r="I90" s="110"/>
      <c r="J90" s="110"/>
      <c r="K90" s="110"/>
      <c r="L90" s="115"/>
      <c r="M90" s="115"/>
      <c r="N90" s="192"/>
      <c r="O90" s="366"/>
      <c r="P90" s="74" t="s">
        <v>163</v>
      </c>
      <c r="Q90" s="80"/>
      <c r="R90" s="80"/>
      <c r="S90" s="80"/>
      <c r="T90" s="72">
        <v>35</v>
      </c>
      <c r="U90" s="72" t="s">
        <v>164</v>
      </c>
      <c r="V90" s="78">
        <v>200000</v>
      </c>
      <c r="W90" s="78">
        <f>T90*V90</f>
        <v>7000000</v>
      </c>
    </row>
    <row r="91" spans="2:23" x14ac:dyDescent="0.25">
      <c r="B91" s="114"/>
      <c r="C91" s="110"/>
      <c r="D91" s="110"/>
      <c r="E91" s="110"/>
      <c r="F91" s="110"/>
      <c r="G91" s="110"/>
      <c r="H91" s="110"/>
      <c r="I91" s="110"/>
      <c r="J91" s="110"/>
      <c r="K91" s="110"/>
      <c r="L91" s="115"/>
      <c r="M91" s="115"/>
      <c r="N91" s="192"/>
      <c r="O91" s="74"/>
      <c r="P91" s="80"/>
      <c r="Q91" s="80"/>
      <c r="R91" s="80"/>
      <c r="S91" s="80"/>
      <c r="T91" s="72"/>
      <c r="U91" s="72"/>
      <c r="V91" s="193"/>
      <c r="W91" s="78"/>
    </row>
    <row r="92" spans="2:23" x14ac:dyDescent="0.25">
      <c r="B92" s="100" t="s">
        <v>19</v>
      </c>
      <c r="C92" s="101" t="s">
        <v>55</v>
      </c>
      <c r="D92" s="102">
        <v>4</v>
      </c>
      <c r="E92" s="101" t="s">
        <v>65</v>
      </c>
      <c r="F92" s="101" t="s">
        <v>72</v>
      </c>
      <c r="G92" s="101">
        <v>17</v>
      </c>
      <c r="H92" s="101">
        <v>16</v>
      </c>
      <c r="I92" s="101" t="s">
        <v>38</v>
      </c>
      <c r="J92" s="116" t="s">
        <v>20</v>
      </c>
      <c r="K92" s="116" t="s">
        <v>20</v>
      </c>
      <c r="L92" s="116" t="s">
        <v>165</v>
      </c>
      <c r="M92" s="116"/>
      <c r="N92" s="183" t="s">
        <v>166</v>
      </c>
      <c r="O92" s="194"/>
      <c r="P92" s="185"/>
      <c r="Q92" s="185"/>
      <c r="R92" s="185"/>
      <c r="S92" s="185"/>
      <c r="T92" s="186"/>
      <c r="U92" s="186"/>
      <c r="V92" s="195"/>
      <c r="W92" s="88">
        <f>W93</f>
        <v>313000</v>
      </c>
    </row>
    <row r="93" spans="2:23" x14ac:dyDescent="0.25">
      <c r="B93" s="100" t="s">
        <v>19</v>
      </c>
      <c r="C93" s="101" t="s">
        <v>55</v>
      </c>
      <c r="D93" s="102">
        <v>4</v>
      </c>
      <c r="E93" s="101" t="s">
        <v>65</v>
      </c>
      <c r="F93" s="101" t="s">
        <v>72</v>
      </c>
      <c r="G93" s="101">
        <v>17</v>
      </c>
      <c r="H93" s="101">
        <v>16</v>
      </c>
      <c r="I93" s="101" t="s">
        <v>38</v>
      </c>
      <c r="J93" s="103" t="s">
        <v>20</v>
      </c>
      <c r="K93" s="103" t="s">
        <v>20</v>
      </c>
      <c r="L93" s="103" t="s">
        <v>165</v>
      </c>
      <c r="M93" s="103" t="s">
        <v>39</v>
      </c>
      <c r="N93" s="192" t="s">
        <v>167</v>
      </c>
      <c r="O93" s="185"/>
      <c r="P93" s="80"/>
      <c r="Q93" s="80"/>
      <c r="R93" s="80"/>
      <c r="S93" s="80"/>
      <c r="T93" s="72"/>
      <c r="U93" s="72"/>
      <c r="V93" s="77"/>
      <c r="W93" s="78">
        <f>W94</f>
        <v>313000</v>
      </c>
    </row>
    <row r="94" spans="2:23" x14ac:dyDescent="0.25">
      <c r="B94" s="114"/>
      <c r="C94" s="110"/>
      <c r="D94" s="110"/>
      <c r="E94" s="110"/>
      <c r="F94" s="110"/>
      <c r="G94" s="110"/>
      <c r="H94" s="110"/>
      <c r="I94" s="110"/>
      <c r="J94" s="110"/>
      <c r="K94" s="110"/>
      <c r="L94" s="115"/>
      <c r="M94" s="115"/>
      <c r="N94" s="73" t="s">
        <v>168</v>
      </c>
      <c r="O94" s="80"/>
      <c r="P94" s="80"/>
      <c r="Q94" s="80"/>
      <c r="R94" s="80"/>
      <c r="S94" s="80"/>
      <c r="T94" s="219">
        <v>1252</v>
      </c>
      <c r="U94" s="72" t="s">
        <v>152</v>
      </c>
      <c r="V94" s="77">
        <v>250</v>
      </c>
      <c r="W94" s="78">
        <f>T94*V94</f>
        <v>313000</v>
      </c>
    </row>
    <row r="95" spans="2:23" x14ac:dyDescent="0.25">
      <c r="B95" s="114"/>
      <c r="C95" s="110"/>
      <c r="D95" s="110"/>
      <c r="E95" s="110"/>
      <c r="F95" s="110"/>
      <c r="G95" s="110"/>
      <c r="H95" s="110"/>
      <c r="I95" s="110"/>
      <c r="J95" s="110"/>
      <c r="K95" s="110"/>
      <c r="L95" s="115"/>
      <c r="M95" s="115"/>
      <c r="N95" s="73"/>
      <c r="O95" s="185"/>
      <c r="P95" s="196"/>
      <c r="Q95" s="196"/>
      <c r="R95" s="196"/>
      <c r="S95" s="196"/>
      <c r="T95" s="72"/>
      <c r="U95" s="197"/>
      <c r="V95" s="198"/>
      <c r="W95" s="198"/>
    </row>
    <row r="96" spans="2:23" x14ac:dyDescent="0.25">
      <c r="B96" s="109" t="s">
        <v>19</v>
      </c>
      <c r="C96" s="82" t="s">
        <v>55</v>
      </c>
      <c r="D96" s="111">
        <v>4</v>
      </c>
      <c r="E96" s="82" t="s">
        <v>65</v>
      </c>
      <c r="F96" s="82" t="s">
        <v>72</v>
      </c>
      <c r="G96" s="82">
        <v>17</v>
      </c>
      <c r="H96" s="82">
        <v>16</v>
      </c>
      <c r="I96" s="82" t="s">
        <v>38</v>
      </c>
      <c r="J96" s="82" t="s">
        <v>20</v>
      </c>
      <c r="K96" s="82" t="s">
        <v>20</v>
      </c>
      <c r="L96" s="103" t="s">
        <v>73</v>
      </c>
      <c r="M96" s="117"/>
      <c r="N96" s="183" t="s">
        <v>268</v>
      </c>
      <c r="O96" s="185"/>
      <c r="P96" s="196"/>
      <c r="Q96" s="196"/>
      <c r="R96" s="196"/>
      <c r="S96" s="196"/>
      <c r="T96" s="72"/>
      <c r="U96" s="197"/>
      <c r="V96" s="198"/>
      <c r="W96" s="198">
        <f>W98+W100</f>
        <v>6000000</v>
      </c>
    </row>
    <row r="97" spans="2:23" x14ac:dyDescent="0.25">
      <c r="B97" s="109" t="s">
        <v>19</v>
      </c>
      <c r="C97" s="82" t="s">
        <v>55</v>
      </c>
      <c r="D97" s="111">
        <v>4</v>
      </c>
      <c r="E97" s="82" t="s">
        <v>65</v>
      </c>
      <c r="F97" s="82" t="s">
        <v>72</v>
      </c>
      <c r="G97" s="82">
        <v>17</v>
      </c>
      <c r="H97" s="82">
        <v>16</v>
      </c>
      <c r="I97" s="82" t="s">
        <v>38</v>
      </c>
      <c r="J97" s="82" t="s">
        <v>20</v>
      </c>
      <c r="K97" s="82" t="s">
        <v>20</v>
      </c>
      <c r="L97" s="103">
        <v>7</v>
      </c>
      <c r="M97" s="115" t="s">
        <v>73</v>
      </c>
      <c r="N97" s="364"/>
      <c r="O97" s="185" t="s">
        <v>269</v>
      </c>
      <c r="P97" s="196"/>
      <c r="Q97" s="196"/>
      <c r="R97" s="196"/>
      <c r="S97" s="196"/>
      <c r="T97" s="364"/>
      <c r="U97" s="364"/>
      <c r="V97" s="364"/>
      <c r="W97" s="364"/>
    </row>
    <row r="98" spans="2:23" x14ac:dyDescent="0.25">
      <c r="B98" s="364"/>
      <c r="C98" s="364"/>
      <c r="D98" s="364"/>
      <c r="E98" s="364"/>
      <c r="F98" s="364"/>
      <c r="G98" s="364"/>
      <c r="H98" s="364"/>
      <c r="I98" s="364"/>
      <c r="J98" s="364"/>
      <c r="K98" s="364"/>
      <c r="L98" s="364"/>
      <c r="M98" s="364"/>
      <c r="N98" s="364"/>
      <c r="O98" s="87" t="s">
        <v>270</v>
      </c>
      <c r="P98" s="196"/>
      <c r="Q98" s="196"/>
      <c r="R98" s="196"/>
      <c r="S98" s="196"/>
      <c r="T98" s="72">
        <v>2</v>
      </c>
      <c r="U98" s="72" t="s">
        <v>257</v>
      </c>
      <c r="V98" s="77">
        <v>1500000</v>
      </c>
      <c r="W98" s="78">
        <f>T98*V98</f>
        <v>3000000</v>
      </c>
    </row>
    <row r="99" spans="2:23" x14ac:dyDescent="0.25">
      <c r="B99" s="114"/>
      <c r="C99" s="110"/>
      <c r="D99" s="110"/>
      <c r="E99" s="110"/>
      <c r="F99" s="110"/>
      <c r="G99" s="110"/>
      <c r="H99" s="110"/>
      <c r="I99" s="110"/>
      <c r="J99" s="110"/>
      <c r="K99" s="110"/>
      <c r="L99" s="115"/>
      <c r="M99" s="115"/>
      <c r="N99" s="73"/>
      <c r="O99" s="185" t="s">
        <v>261</v>
      </c>
      <c r="P99" s="196"/>
      <c r="Q99" s="196"/>
      <c r="R99" s="196"/>
      <c r="S99" s="196"/>
      <c r="T99" s="364"/>
      <c r="U99" s="364"/>
      <c r="V99" s="364"/>
      <c r="W99" s="364"/>
    </row>
    <row r="100" spans="2:23" x14ac:dyDescent="0.25">
      <c r="B100" s="114"/>
      <c r="C100" s="110"/>
      <c r="D100" s="110"/>
      <c r="E100" s="110"/>
      <c r="F100" s="110"/>
      <c r="G100" s="110"/>
      <c r="H100" s="110"/>
      <c r="I100" s="110"/>
      <c r="J100" s="110"/>
      <c r="K100" s="110"/>
      <c r="L100" s="115"/>
      <c r="M100" s="115"/>
      <c r="N100" s="73"/>
      <c r="O100" s="87" t="s">
        <v>270</v>
      </c>
      <c r="P100" s="196"/>
      <c r="Q100" s="196"/>
      <c r="R100" s="196"/>
      <c r="S100" s="196"/>
      <c r="T100" s="72">
        <v>2</v>
      </c>
      <c r="U100" s="72" t="s">
        <v>257</v>
      </c>
      <c r="V100" s="77">
        <v>1500000</v>
      </c>
      <c r="W100" s="78">
        <f>T100*V100</f>
        <v>3000000</v>
      </c>
    </row>
    <row r="101" spans="2:23" x14ac:dyDescent="0.25">
      <c r="B101" s="114"/>
      <c r="C101" s="110"/>
      <c r="D101" s="110"/>
      <c r="E101" s="110"/>
      <c r="F101" s="110"/>
      <c r="G101" s="110"/>
      <c r="H101" s="110"/>
      <c r="I101" s="110"/>
      <c r="J101" s="110"/>
      <c r="K101" s="110"/>
      <c r="L101" s="115"/>
      <c r="M101" s="115"/>
      <c r="N101" s="73"/>
      <c r="O101" s="185"/>
      <c r="P101" s="196"/>
      <c r="Q101" s="196"/>
      <c r="R101" s="196"/>
      <c r="S101" s="196"/>
      <c r="T101" s="72"/>
      <c r="U101" s="197"/>
      <c r="V101" s="198"/>
      <c r="W101" s="198"/>
    </row>
    <row r="102" spans="2:23" x14ac:dyDescent="0.25">
      <c r="B102" s="109" t="s">
        <v>19</v>
      </c>
      <c r="C102" s="82" t="s">
        <v>55</v>
      </c>
      <c r="D102" s="111">
        <v>4</v>
      </c>
      <c r="E102" s="82" t="s">
        <v>65</v>
      </c>
      <c r="F102" s="82" t="s">
        <v>72</v>
      </c>
      <c r="G102" s="82">
        <v>17</v>
      </c>
      <c r="H102" s="82">
        <v>16</v>
      </c>
      <c r="I102" s="82" t="s">
        <v>38</v>
      </c>
      <c r="J102" s="82" t="s">
        <v>20</v>
      </c>
      <c r="K102" s="82" t="s">
        <v>20</v>
      </c>
      <c r="L102" s="103">
        <v>10</v>
      </c>
      <c r="M102" s="117"/>
      <c r="N102" s="183" t="s">
        <v>67</v>
      </c>
      <c r="O102" s="185"/>
      <c r="P102" s="184"/>
      <c r="Q102" s="184"/>
      <c r="R102" s="184"/>
      <c r="S102" s="199"/>
      <c r="T102" s="186"/>
      <c r="U102" s="186"/>
      <c r="V102" s="200"/>
      <c r="W102" s="88">
        <f>W104+W107</f>
        <v>2000000</v>
      </c>
    </row>
    <row r="103" spans="2:23" x14ac:dyDescent="0.25">
      <c r="B103" s="109"/>
      <c r="C103" s="82"/>
      <c r="D103" s="111">
        <v>4</v>
      </c>
      <c r="E103" s="82" t="s">
        <v>65</v>
      </c>
      <c r="F103" s="82" t="s">
        <v>72</v>
      </c>
      <c r="G103" s="82">
        <v>17</v>
      </c>
      <c r="H103" s="82">
        <v>16</v>
      </c>
      <c r="I103" s="82" t="s">
        <v>38</v>
      </c>
      <c r="J103" s="368" t="s">
        <v>20</v>
      </c>
      <c r="K103" s="368" t="s">
        <v>20</v>
      </c>
      <c r="L103" s="369" t="s">
        <v>43</v>
      </c>
      <c r="M103" s="103" t="s">
        <v>65</v>
      </c>
      <c r="N103" s="192" t="s">
        <v>262</v>
      </c>
      <c r="O103" s="74"/>
      <c r="P103" s="75"/>
      <c r="Q103" s="75"/>
      <c r="R103" s="75"/>
      <c r="S103" s="76"/>
      <c r="T103" s="72"/>
      <c r="U103" s="72"/>
      <c r="V103" s="77"/>
      <c r="W103" s="78">
        <f>W102</f>
        <v>2000000</v>
      </c>
    </row>
    <row r="104" spans="2:23" x14ac:dyDescent="0.25">
      <c r="B104" s="109" t="s">
        <v>19</v>
      </c>
      <c r="C104" s="82" t="s">
        <v>55</v>
      </c>
      <c r="D104" s="364"/>
      <c r="E104" s="364"/>
      <c r="F104" s="364"/>
      <c r="G104" s="364"/>
      <c r="H104" s="364"/>
      <c r="I104" s="364"/>
      <c r="J104" s="364"/>
      <c r="K104" s="364"/>
      <c r="L104" s="364"/>
      <c r="M104" s="364"/>
      <c r="N104" s="192" t="s">
        <v>264</v>
      </c>
      <c r="O104" s="74"/>
      <c r="P104" s="75"/>
      <c r="Q104" s="75"/>
      <c r="R104" s="75"/>
      <c r="S104" s="76"/>
      <c r="T104" s="72"/>
      <c r="U104" s="72"/>
      <c r="V104" s="77"/>
      <c r="W104" s="78">
        <f>W105+W106</f>
        <v>1000000</v>
      </c>
    </row>
    <row r="105" spans="2:23" x14ac:dyDescent="0.25">
      <c r="B105" s="364"/>
      <c r="C105" s="364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73"/>
      <c r="O105" s="80"/>
      <c r="P105" s="87" t="s">
        <v>258</v>
      </c>
      <c r="Q105" s="366"/>
      <c r="R105" s="75"/>
      <c r="S105" s="76"/>
      <c r="T105" s="72">
        <v>450</v>
      </c>
      <c r="U105" s="72" t="s">
        <v>257</v>
      </c>
      <c r="V105" s="77">
        <v>1200</v>
      </c>
      <c r="W105" s="78">
        <f>T105*V105</f>
        <v>540000</v>
      </c>
    </row>
    <row r="106" spans="2:23" x14ac:dyDescent="0.25">
      <c r="B106" s="109"/>
      <c r="C106" s="82"/>
      <c r="D106" s="111"/>
      <c r="E106" s="82"/>
      <c r="F106" s="82"/>
      <c r="G106" s="82"/>
      <c r="H106" s="82"/>
      <c r="I106" s="82"/>
      <c r="J106" s="368"/>
      <c r="K106" s="368"/>
      <c r="L106" s="369"/>
      <c r="M106" s="103"/>
      <c r="N106" s="73"/>
      <c r="O106" s="74"/>
      <c r="P106" s="87" t="s">
        <v>259</v>
      </c>
      <c r="Q106" s="366"/>
      <c r="R106" s="75"/>
      <c r="S106" s="76"/>
      <c r="T106" s="72">
        <v>23</v>
      </c>
      <c r="U106" s="72" t="s">
        <v>257</v>
      </c>
      <c r="V106" s="77">
        <v>20000</v>
      </c>
      <c r="W106" s="78">
        <f>T106*V106</f>
        <v>460000</v>
      </c>
    </row>
    <row r="107" spans="2:23" x14ac:dyDescent="0.25">
      <c r="B107" s="109"/>
      <c r="C107" s="82"/>
      <c r="D107" s="111"/>
      <c r="E107" s="82"/>
      <c r="F107" s="82"/>
      <c r="G107" s="82"/>
      <c r="H107" s="82"/>
      <c r="I107" s="82"/>
      <c r="J107" s="368"/>
      <c r="K107" s="368"/>
      <c r="L107" s="369"/>
      <c r="M107" s="103"/>
      <c r="N107" s="192" t="s">
        <v>265</v>
      </c>
      <c r="O107" s="74"/>
      <c r="P107" s="75"/>
      <c r="Q107" s="75"/>
      <c r="R107" s="75"/>
      <c r="S107" s="76"/>
      <c r="T107" s="72"/>
      <c r="U107" s="72"/>
      <c r="V107" s="77"/>
      <c r="W107" s="78">
        <f>W108+W109</f>
        <v>1000000</v>
      </c>
    </row>
    <row r="108" spans="2:23" x14ac:dyDescent="0.25">
      <c r="B108" s="109"/>
      <c r="C108" s="82"/>
      <c r="D108" s="111"/>
      <c r="E108" s="82"/>
      <c r="F108" s="82"/>
      <c r="G108" s="82"/>
      <c r="H108" s="82"/>
      <c r="I108" s="82"/>
      <c r="J108" s="368"/>
      <c r="K108" s="368"/>
      <c r="L108" s="369"/>
      <c r="M108" s="103"/>
      <c r="N108" s="73"/>
      <c r="O108" s="80"/>
      <c r="P108" s="87" t="s">
        <v>258</v>
      </c>
      <c r="Q108" s="366"/>
      <c r="R108" s="75"/>
      <c r="S108" s="76"/>
      <c r="T108" s="350">
        <v>450</v>
      </c>
      <c r="U108" s="350" t="s">
        <v>257</v>
      </c>
      <c r="V108" s="77">
        <v>1200</v>
      </c>
      <c r="W108" s="78">
        <f>T108*V108</f>
        <v>540000</v>
      </c>
    </row>
    <row r="109" spans="2:23" x14ac:dyDescent="0.25">
      <c r="B109" s="109"/>
      <c r="C109" s="82"/>
      <c r="D109" s="111"/>
      <c r="E109" s="82"/>
      <c r="F109" s="82"/>
      <c r="G109" s="82"/>
      <c r="H109" s="82"/>
      <c r="I109" s="82"/>
      <c r="J109" s="368"/>
      <c r="K109" s="368"/>
      <c r="L109" s="369"/>
      <c r="M109" s="103"/>
      <c r="N109" s="73"/>
      <c r="O109" s="74"/>
      <c r="P109" s="87" t="s">
        <v>259</v>
      </c>
      <c r="Q109" s="366"/>
      <c r="R109" s="75"/>
      <c r="S109" s="76"/>
      <c r="T109" s="350">
        <v>23</v>
      </c>
      <c r="U109" s="350" t="s">
        <v>257</v>
      </c>
      <c r="V109" s="77">
        <v>20000</v>
      </c>
      <c r="W109" s="78">
        <f>T109*V109</f>
        <v>460000</v>
      </c>
    </row>
    <row r="110" spans="2:23" x14ac:dyDescent="0.25">
      <c r="B110" s="109" t="s">
        <v>19</v>
      </c>
      <c r="C110" s="82" t="s">
        <v>55</v>
      </c>
      <c r="D110" s="111">
        <v>4</v>
      </c>
      <c r="E110" s="82" t="s">
        <v>65</v>
      </c>
      <c r="F110" s="82" t="s">
        <v>72</v>
      </c>
      <c r="G110" s="82">
        <v>17</v>
      </c>
      <c r="H110" s="82">
        <v>16</v>
      </c>
      <c r="I110" s="82" t="s">
        <v>38</v>
      </c>
      <c r="J110" s="368" t="s">
        <v>20</v>
      </c>
      <c r="K110" s="368" t="s">
        <v>20</v>
      </c>
      <c r="L110" s="369" t="s">
        <v>43</v>
      </c>
      <c r="M110" s="370" t="s">
        <v>55</v>
      </c>
      <c r="N110" s="364" t="s">
        <v>266</v>
      </c>
      <c r="O110" s="364"/>
      <c r="P110" s="364"/>
      <c r="Q110" s="364"/>
      <c r="R110" s="364"/>
      <c r="S110" s="364"/>
      <c r="T110" s="380"/>
      <c r="U110" s="381"/>
      <c r="V110" s="381"/>
      <c r="W110" s="382">
        <f>W112+W115</f>
        <v>12000000</v>
      </c>
    </row>
    <row r="111" spans="2:23" x14ac:dyDescent="0.25">
      <c r="B111" s="109"/>
      <c r="C111" s="82"/>
      <c r="D111" s="111"/>
      <c r="E111" s="82"/>
      <c r="F111" s="82"/>
      <c r="G111" s="82"/>
      <c r="H111" s="82"/>
      <c r="I111" s="82"/>
      <c r="J111" s="368"/>
      <c r="K111" s="368"/>
      <c r="L111" s="369"/>
      <c r="M111" s="103"/>
      <c r="N111" s="192" t="s">
        <v>263</v>
      </c>
      <c r="O111" s="74"/>
      <c r="P111" s="371"/>
      <c r="Q111" s="372"/>
      <c r="R111" s="373"/>
      <c r="S111" s="373"/>
      <c r="T111" s="383"/>
      <c r="U111" s="384"/>
      <c r="V111" s="385"/>
      <c r="W111" s="386"/>
    </row>
    <row r="112" spans="2:23" x14ac:dyDescent="0.25">
      <c r="B112" s="109"/>
      <c r="C112" s="82"/>
      <c r="D112" s="111"/>
      <c r="E112" s="82"/>
      <c r="F112" s="82"/>
      <c r="G112" s="82"/>
      <c r="H112" s="82"/>
      <c r="I112" s="82"/>
      <c r="J112" s="368"/>
      <c r="K112" s="368"/>
      <c r="L112" s="369"/>
      <c r="M112" s="103"/>
      <c r="N112" s="73"/>
      <c r="O112" s="74"/>
      <c r="P112" s="87" t="s">
        <v>271</v>
      </c>
      <c r="Q112" s="372"/>
      <c r="R112" s="373"/>
      <c r="S112" s="373"/>
      <c r="T112" s="350">
        <v>4</v>
      </c>
      <c r="U112" s="350" t="s">
        <v>257</v>
      </c>
      <c r="V112" s="77">
        <v>1500000</v>
      </c>
      <c r="W112" s="78">
        <f>T112*V112</f>
        <v>6000000</v>
      </c>
    </row>
    <row r="113" spans="2:23" x14ac:dyDescent="0.25">
      <c r="B113" s="109"/>
      <c r="C113" s="82"/>
      <c r="D113" s="111"/>
      <c r="E113" s="82"/>
      <c r="F113" s="82"/>
      <c r="G113" s="82"/>
      <c r="H113" s="82"/>
      <c r="I113" s="82"/>
      <c r="J113" s="368"/>
      <c r="K113" s="368"/>
      <c r="L113" s="369"/>
      <c r="M113" s="103"/>
      <c r="N113" s="73"/>
      <c r="O113" s="74"/>
      <c r="P113" s="364"/>
      <c r="Q113" s="366"/>
      <c r="R113" s="75"/>
      <c r="S113" s="76"/>
      <c r="T113" s="380"/>
      <c r="U113" s="381"/>
      <c r="V113" s="381"/>
      <c r="W113" s="387"/>
    </row>
    <row r="114" spans="2:23" x14ac:dyDescent="0.25">
      <c r="B114" s="109"/>
      <c r="C114" s="82"/>
      <c r="D114" s="111"/>
      <c r="E114" s="82"/>
      <c r="F114" s="82"/>
      <c r="G114" s="82"/>
      <c r="H114" s="82"/>
      <c r="I114" s="82"/>
      <c r="J114" s="368"/>
      <c r="K114" s="368"/>
      <c r="L114" s="369"/>
      <c r="M114" s="103"/>
      <c r="N114" s="192" t="s">
        <v>263</v>
      </c>
      <c r="O114" s="74"/>
      <c r="P114" s="371"/>
      <c r="Q114" s="372"/>
      <c r="R114" s="373"/>
      <c r="S114" s="373"/>
      <c r="T114" s="383"/>
      <c r="U114" s="384"/>
      <c r="V114" s="385"/>
      <c r="W114" s="386"/>
    </row>
    <row r="115" spans="2:23" x14ac:dyDescent="0.25">
      <c r="B115" s="109"/>
      <c r="C115" s="82"/>
      <c r="D115" s="111"/>
      <c r="E115" s="82"/>
      <c r="F115" s="82"/>
      <c r="G115" s="82"/>
      <c r="H115" s="82"/>
      <c r="I115" s="82"/>
      <c r="J115" s="368"/>
      <c r="K115" s="368"/>
      <c r="L115" s="369"/>
      <c r="M115" s="103"/>
      <c r="N115" s="73"/>
      <c r="O115" s="74"/>
      <c r="P115" s="87" t="s">
        <v>267</v>
      </c>
      <c r="Q115" s="372"/>
      <c r="R115" s="373"/>
      <c r="S115" s="373"/>
      <c r="T115" s="350">
        <v>4</v>
      </c>
      <c r="U115" s="350" t="s">
        <v>257</v>
      </c>
      <c r="V115" s="77">
        <v>1500000</v>
      </c>
      <c r="W115" s="78">
        <f>T115*V115</f>
        <v>6000000</v>
      </c>
    </row>
    <row r="116" spans="2:23" x14ac:dyDescent="0.25">
      <c r="B116" s="109"/>
      <c r="C116" s="82"/>
      <c r="D116" s="111"/>
      <c r="E116" s="82"/>
      <c r="F116" s="82"/>
      <c r="G116" s="82"/>
      <c r="H116" s="82"/>
      <c r="I116" s="82"/>
      <c r="J116" s="368"/>
      <c r="K116" s="368"/>
      <c r="L116" s="369"/>
      <c r="M116" s="103"/>
      <c r="N116" s="73"/>
      <c r="O116" s="74"/>
      <c r="P116" s="87"/>
      <c r="Q116" s="366"/>
      <c r="R116" s="75"/>
      <c r="S116" s="76"/>
      <c r="T116" s="350"/>
      <c r="U116" s="350"/>
      <c r="V116" s="77"/>
      <c r="W116" s="78"/>
    </row>
    <row r="117" spans="2:23" x14ac:dyDescent="0.25">
      <c r="B117" s="100" t="s">
        <v>19</v>
      </c>
      <c r="C117" s="101" t="s">
        <v>55</v>
      </c>
      <c r="D117" s="102">
        <v>4</v>
      </c>
      <c r="E117" s="101" t="s">
        <v>65</v>
      </c>
      <c r="F117" s="101" t="s">
        <v>72</v>
      </c>
      <c r="G117" s="101">
        <v>17</v>
      </c>
      <c r="H117" s="101">
        <v>16</v>
      </c>
      <c r="I117" s="101" t="s">
        <v>38</v>
      </c>
      <c r="J117" s="368" t="s">
        <v>20</v>
      </c>
      <c r="K117" s="368" t="s">
        <v>20</v>
      </c>
      <c r="L117" s="369" t="s">
        <v>43</v>
      </c>
      <c r="M117" s="103" t="s">
        <v>72</v>
      </c>
      <c r="N117" s="81" t="s">
        <v>69</v>
      </c>
      <c r="O117" s="82"/>
      <c r="P117" s="83"/>
      <c r="Q117" s="83"/>
      <c r="R117" s="83"/>
      <c r="S117" s="84"/>
      <c r="T117" s="211"/>
      <c r="U117" s="211"/>
      <c r="V117" s="79"/>
      <c r="W117" s="86">
        <f>W118+W120</f>
        <v>10500000</v>
      </c>
    </row>
    <row r="118" spans="2:23" x14ac:dyDescent="0.25">
      <c r="B118" s="374"/>
      <c r="C118" s="375"/>
      <c r="D118" s="375"/>
      <c r="E118" s="368"/>
      <c r="F118" s="368"/>
      <c r="G118" s="368"/>
      <c r="H118" s="368"/>
      <c r="I118" s="368"/>
      <c r="J118" s="368"/>
      <c r="K118" s="368"/>
      <c r="L118" s="369"/>
      <c r="M118" s="103"/>
      <c r="N118" s="81"/>
      <c r="O118" s="82" t="s">
        <v>70</v>
      </c>
      <c r="P118" s="83"/>
      <c r="Q118" s="83"/>
      <c r="R118" s="83"/>
      <c r="S118" s="83"/>
      <c r="T118" s="211"/>
      <c r="U118" s="211"/>
      <c r="V118" s="119"/>
      <c r="W118" s="86">
        <f>W119</f>
        <v>5250000</v>
      </c>
    </row>
    <row r="119" spans="2:23" x14ac:dyDescent="0.25">
      <c r="B119" s="374"/>
      <c r="C119" s="375"/>
      <c r="D119" s="375"/>
      <c r="E119" s="368"/>
      <c r="F119" s="368"/>
      <c r="G119" s="368"/>
      <c r="H119" s="368"/>
      <c r="I119" s="368"/>
      <c r="J119" s="368"/>
      <c r="K119" s="368"/>
      <c r="L119" s="369"/>
      <c r="M119" s="103"/>
      <c r="N119" s="81"/>
      <c r="O119" s="82" t="s">
        <v>91</v>
      </c>
      <c r="P119" s="83"/>
      <c r="Q119" s="83"/>
      <c r="R119" s="83"/>
      <c r="S119" s="83"/>
      <c r="T119" s="211">
        <v>35</v>
      </c>
      <c r="U119" s="211" t="s">
        <v>75</v>
      </c>
      <c r="V119" s="119">
        <v>150000</v>
      </c>
      <c r="W119" s="86">
        <f>T119*V119</f>
        <v>5250000</v>
      </c>
    </row>
    <row r="120" spans="2:23" x14ac:dyDescent="0.25">
      <c r="B120" s="374"/>
      <c r="C120" s="375"/>
      <c r="D120" s="375"/>
      <c r="E120" s="368"/>
      <c r="F120" s="368"/>
      <c r="G120" s="368"/>
      <c r="H120" s="368"/>
      <c r="I120" s="368"/>
      <c r="J120" s="368"/>
      <c r="K120" s="368"/>
      <c r="L120" s="369"/>
      <c r="M120" s="103"/>
      <c r="N120" s="81"/>
      <c r="O120" s="82" t="s">
        <v>88</v>
      </c>
      <c r="P120" s="83"/>
      <c r="Q120" s="83"/>
      <c r="R120" s="83"/>
      <c r="S120" s="83"/>
      <c r="T120" s="211"/>
      <c r="U120" s="211"/>
      <c r="V120" s="119"/>
      <c r="W120" s="86">
        <f>W121</f>
        <v>5250000</v>
      </c>
    </row>
    <row r="121" spans="2:23" x14ac:dyDescent="0.25">
      <c r="B121" s="374"/>
      <c r="C121" s="375"/>
      <c r="D121" s="375"/>
      <c r="E121" s="368"/>
      <c r="F121" s="368"/>
      <c r="G121" s="368"/>
      <c r="H121" s="368"/>
      <c r="I121" s="368"/>
      <c r="J121" s="368"/>
      <c r="K121" s="368"/>
      <c r="L121" s="369"/>
      <c r="M121" s="103"/>
      <c r="N121" s="81"/>
      <c r="O121" s="82" t="s">
        <v>92</v>
      </c>
      <c r="P121" s="83"/>
      <c r="Q121" s="83"/>
      <c r="R121" s="83"/>
      <c r="S121" s="83"/>
      <c r="T121" s="211">
        <v>35</v>
      </c>
      <c r="U121" s="211" t="s">
        <v>75</v>
      </c>
      <c r="V121" s="119">
        <v>150000</v>
      </c>
      <c r="W121" s="86">
        <f>T121*V121</f>
        <v>5250000</v>
      </c>
    </row>
    <row r="122" spans="2:23" x14ac:dyDescent="0.25">
      <c r="B122" s="374"/>
      <c r="C122" s="375"/>
      <c r="D122" s="375"/>
      <c r="E122" s="368"/>
      <c r="F122" s="368"/>
      <c r="G122" s="368"/>
      <c r="H122" s="368"/>
      <c r="I122" s="368"/>
      <c r="J122" s="368"/>
      <c r="K122" s="368"/>
      <c r="L122" s="369"/>
      <c r="M122" s="103"/>
      <c r="N122" s="81"/>
      <c r="O122" s="82"/>
      <c r="P122" s="83"/>
      <c r="Q122" s="83"/>
      <c r="R122" s="83"/>
      <c r="S122" s="83"/>
      <c r="T122" s="85"/>
      <c r="U122" s="85"/>
      <c r="V122" s="119"/>
      <c r="W122" s="282"/>
    </row>
    <row r="123" spans="2:23" x14ac:dyDescent="0.25">
      <c r="B123" s="100" t="s">
        <v>19</v>
      </c>
      <c r="C123" s="101" t="s">
        <v>55</v>
      </c>
      <c r="D123" s="102">
        <v>4</v>
      </c>
      <c r="E123" s="101" t="s">
        <v>65</v>
      </c>
      <c r="F123" s="101" t="s">
        <v>72</v>
      </c>
      <c r="G123" s="101">
        <v>17</v>
      </c>
      <c r="H123" s="101">
        <v>16</v>
      </c>
      <c r="I123" s="101" t="s">
        <v>38</v>
      </c>
      <c r="J123" s="368" t="s">
        <v>20</v>
      </c>
      <c r="K123" s="368" t="s">
        <v>20</v>
      </c>
      <c r="L123" s="369" t="s">
        <v>43</v>
      </c>
      <c r="M123" s="103" t="s">
        <v>73</v>
      </c>
      <c r="N123" s="114" t="s">
        <v>74</v>
      </c>
      <c r="O123" s="376"/>
      <c r="P123" s="376"/>
      <c r="Q123" s="376"/>
      <c r="R123" s="376"/>
      <c r="S123" s="376"/>
      <c r="T123" s="367"/>
      <c r="U123" s="367"/>
      <c r="V123" s="367"/>
      <c r="W123" s="201">
        <f>SUM(W124:W125)</f>
        <v>4000000</v>
      </c>
    </row>
    <row r="124" spans="2:23" x14ac:dyDescent="0.25">
      <c r="B124" s="114"/>
      <c r="C124" s="110"/>
      <c r="D124" s="110"/>
      <c r="E124" s="110"/>
      <c r="F124" s="110"/>
      <c r="G124" s="110"/>
      <c r="H124" s="110"/>
      <c r="I124" s="110"/>
      <c r="J124" s="110"/>
      <c r="K124" s="110"/>
      <c r="L124" s="115"/>
      <c r="M124" s="115"/>
      <c r="N124" s="81" t="s">
        <v>89</v>
      </c>
      <c r="O124" s="120"/>
      <c r="P124" s="111"/>
      <c r="Q124" s="111"/>
      <c r="R124" s="111"/>
      <c r="S124" s="111"/>
      <c r="T124" s="85">
        <v>2</v>
      </c>
      <c r="U124" s="85" t="s">
        <v>68</v>
      </c>
      <c r="V124" s="220">
        <v>1000000</v>
      </c>
      <c r="W124" s="121">
        <f>T124*V124</f>
        <v>2000000</v>
      </c>
    </row>
    <row r="125" spans="2:23" x14ac:dyDescent="0.25">
      <c r="B125" s="114"/>
      <c r="C125" s="110"/>
      <c r="D125" s="110"/>
      <c r="E125" s="110"/>
      <c r="F125" s="110"/>
      <c r="G125" s="110"/>
      <c r="H125" s="110"/>
      <c r="I125" s="110"/>
      <c r="J125" s="110"/>
      <c r="K125" s="110"/>
      <c r="L125" s="115"/>
      <c r="M125" s="115"/>
      <c r="N125" s="81" t="s">
        <v>90</v>
      </c>
      <c r="O125" s="120"/>
      <c r="P125" s="111"/>
      <c r="Q125" s="111"/>
      <c r="R125" s="111"/>
      <c r="S125" s="111"/>
      <c r="T125" s="85">
        <v>2</v>
      </c>
      <c r="U125" s="85" t="s">
        <v>68</v>
      </c>
      <c r="V125" s="220">
        <v>1000000</v>
      </c>
      <c r="W125" s="121">
        <f>T125*V125</f>
        <v>2000000</v>
      </c>
    </row>
    <row r="126" spans="2:23" x14ac:dyDescent="0.25">
      <c r="B126" s="114"/>
      <c r="C126" s="110"/>
      <c r="D126" s="110"/>
      <c r="E126" s="110"/>
      <c r="F126" s="110"/>
      <c r="G126" s="110"/>
      <c r="H126" s="110"/>
      <c r="I126" s="110"/>
      <c r="J126" s="110"/>
      <c r="K126" s="110"/>
      <c r="L126" s="115"/>
      <c r="M126" s="115"/>
      <c r="N126" s="81"/>
      <c r="O126" s="120"/>
      <c r="P126" s="111"/>
      <c r="Q126" s="111"/>
      <c r="R126" s="111"/>
      <c r="S126" s="111"/>
      <c r="T126" s="85"/>
      <c r="U126" s="85"/>
      <c r="V126" s="121"/>
      <c r="W126" s="121"/>
    </row>
    <row r="127" spans="2:23" x14ac:dyDescent="0.25">
      <c r="B127" s="100" t="s">
        <v>19</v>
      </c>
      <c r="C127" s="224">
        <v>5</v>
      </c>
      <c r="D127" s="102">
        <v>4</v>
      </c>
      <c r="E127" s="101" t="s">
        <v>65</v>
      </c>
      <c r="F127" s="101" t="s">
        <v>72</v>
      </c>
      <c r="G127" s="101">
        <v>17</v>
      </c>
      <c r="H127" s="101">
        <v>16</v>
      </c>
      <c r="I127" s="101" t="s">
        <v>38</v>
      </c>
      <c r="J127" s="101" t="s">
        <v>20</v>
      </c>
      <c r="K127" s="101" t="s">
        <v>20</v>
      </c>
      <c r="L127" s="116" t="s">
        <v>148</v>
      </c>
      <c r="M127" s="128"/>
      <c r="N127" s="130" t="s">
        <v>169</v>
      </c>
      <c r="O127" s="204"/>
      <c r="P127" s="205"/>
      <c r="Q127" s="120"/>
      <c r="R127" s="120"/>
      <c r="S127" s="120"/>
      <c r="T127" s="129"/>
      <c r="U127" s="206"/>
      <c r="V127" s="207"/>
      <c r="W127" s="133">
        <f>W128+W152</f>
        <v>33425000</v>
      </c>
    </row>
    <row r="128" spans="2:23" x14ac:dyDescent="0.25">
      <c r="B128" s="100" t="s">
        <v>19</v>
      </c>
      <c r="C128" s="101" t="s">
        <v>55</v>
      </c>
      <c r="D128" s="102">
        <v>4</v>
      </c>
      <c r="E128" s="101" t="s">
        <v>65</v>
      </c>
      <c r="F128" s="101" t="s">
        <v>72</v>
      </c>
      <c r="G128" s="101">
        <v>17</v>
      </c>
      <c r="H128" s="101">
        <v>16</v>
      </c>
      <c r="I128" s="101" t="s">
        <v>38</v>
      </c>
      <c r="J128" s="82" t="s">
        <v>20</v>
      </c>
      <c r="K128" s="82" t="s">
        <v>20</v>
      </c>
      <c r="L128" s="103" t="s">
        <v>148</v>
      </c>
      <c r="M128" s="103" t="s">
        <v>39</v>
      </c>
      <c r="N128" s="365"/>
      <c r="O128" s="120" t="s">
        <v>235</v>
      </c>
      <c r="P128" s="205"/>
      <c r="Q128" s="120"/>
      <c r="R128" s="120"/>
      <c r="S128" s="120"/>
      <c r="T128" s="129"/>
      <c r="U128" s="206"/>
      <c r="V128" s="207"/>
      <c r="W128" s="133">
        <f>W129+W133</f>
        <v>4200000</v>
      </c>
    </row>
    <row r="129" spans="2:23" x14ac:dyDescent="0.25">
      <c r="B129" s="259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365"/>
      <c r="O129" s="134"/>
      <c r="P129" s="82" t="s">
        <v>170</v>
      </c>
      <c r="Q129" s="110"/>
      <c r="R129" s="110"/>
      <c r="S129" s="110"/>
      <c r="T129" s="85"/>
      <c r="U129" s="169"/>
      <c r="V129" s="170"/>
      <c r="W129" s="86">
        <f>SUM(W130:W131)</f>
        <v>2100000</v>
      </c>
    </row>
    <row r="130" spans="2:23" x14ac:dyDescent="0.25">
      <c r="B130" s="259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208"/>
      <c r="O130" s="366"/>
      <c r="P130" s="366"/>
      <c r="Q130" s="83" t="s">
        <v>236</v>
      </c>
      <c r="R130" s="110"/>
      <c r="S130" s="110"/>
      <c r="T130" s="85">
        <v>60</v>
      </c>
      <c r="U130" s="169" t="s">
        <v>140</v>
      </c>
      <c r="V130" s="170">
        <v>25000</v>
      </c>
      <c r="W130" s="86">
        <f>T130*V130</f>
        <v>1500000</v>
      </c>
    </row>
    <row r="131" spans="2:23" x14ac:dyDescent="0.25">
      <c r="B131" s="259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68"/>
      <c r="O131" s="366"/>
      <c r="P131" s="366"/>
      <c r="Q131" s="110" t="s">
        <v>248</v>
      </c>
      <c r="R131" s="110"/>
      <c r="S131" s="110"/>
      <c r="T131" s="85">
        <v>60</v>
      </c>
      <c r="U131" s="169" t="s">
        <v>140</v>
      </c>
      <c r="V131" s="170">
        <v>10000</v>
      </c>
      <c r="W131" s="86">
        <f>T131*V131</f>
        <v>600000</v>
      </c>
    </row>
    <row r="132" spans="2:23" x14ac:dyDescent="0.25">
      <c r="B132" s="25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68"/>
      <c r="O132" s="82"/>
      <c r="P132" s="83"/>
      <c r="Q132" s="110"/>
      <c r="R132" s="110"/>
      <c r="S132" s="110"/>
      <c r="T132" s="85"/>
      <c r="U132" s="169"/>
      <c r="V132" s="170"/>
      <c r="W132" s="86"/>
    </row>
    <row r="133" spans="2:23" x14ac:dyDescent="0.25">
      <c r="B133" s="25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365"/>
      <c r="O133" s="134"/>
      <c r="P133" s="82" t="s">
        <v>171</v>
      </c>
      <c r="Q133" s="110"/>
      <c r="R133" s="110"/>
      <c r="S133" s="110"/>
      <c r="T133" s="85"/>
      <c r="U133" s="169"/>
      <c r="V133" s="170"/>
      <c r="W133" s="86">
        <f>SUM(W134:W135)</f>
        <v>2100000</v>
      </c>
    </row>
    <row r="134" spans="2:23" x14ac:dyDescent="0.25">
      <c r="B134" s="25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208"/>
      <c r="O134" s="366"/>
      <c r="P134" s="83"/>
      <c r="Q134" s="83" t="s">
        <v>236</v>
      </c>
      <c r="R134" s="110"/>
      <c r="S134" s="110"/>
      <c r="T134" s="85">
        <v>60</v>
      </c>
      <c r="U134" s="169" t="s">
        <v>140</v>
      </c>
      <c r="V134" s="170">
        <v>25000</v>
      </c>
      <c r="W134" s="86">
        <f>T134*V134</f>
        <v>1500000</v>
      </c>
    </row>
    <row r="135" spans="2:23" x14ac:dyDescent="0.25">
      <c r="B135" s="25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68"/>
      <c r="O135" s="366"/>
      <c r="P135" s="83"/>
      <c r="Q135" s="110" t="s">
        <v>248</v>
      </c>
      <c r="R135" s="110"/>
      <c r="S135" s="110"/>
      <c r="T135" s="85">
        <v>60</v>
      </c>
      <c r="U135" s="169" t="s">
        <v>140</v>
      </c>
      <c r="V135" s="170">
        <v>10000</v>
      </c>
      <c r="W135" s="86">
        <f>T135*V135</f>
        <v>600000</v>
      </c>
    </row>
    <row r="136" spans="2:23" x14ac:dyDescent="0.25">
      <c r="B136" s="377" t="s">
        <v>53</v>
      </c>
      <c r="C136" s="378"/>
      <c r="D136" s="378"/>
      <c r="E136" s="378"/>
      <c r="F136" s="378"/>
      <c r="G136" s="378"/>
      <c r="H136" s="378"/>
      <c r="I136" s="378"/>
      <c r="J136" s="378" t="s">
        <v>54</v>
      </c>
      <c r="K136" s="378"/>
      <c r="L136" s="378"/>
      <c r="M136" s="378"/>
      <c r="N136" s="408" t="s">
        <v>60</v>
      </c>
      <c r="O136" s="409"/>
      <c r="P136" s="409"/>
      <c r="Q136" s="409"/>
      <c r="R136" s="409"/>
      <c r="S136" s="410"/>
      <c r="T136" s="411" t="s">
        <v>61</v>
      </c>
      <c r="U136" s="393"/>
      <c r="V136" s="393"/>
      <c r="W136" s="394"/>
    </row>
    <row r="137" spans="2:23" x14ac:dyDescent="0.2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379"/>
      <c r="O137" s="379"/>
      <c r="P137" s="379"/>
      <c r="Q137" s="379"/>
      <c r="R137" s="379"/>
      <c r="S137" s="379"/>
      <c r="T137" s="360"/>
      <c r="U137" s="360"/>
      <c r="V137" s="360"/>
      <c r="W137" s="360"/>
    </row>
    <row r="138" spans="2:23" x14ac:dyDescent="0.2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379"/>
      <c r="O138" s="379"/>
      <c r="P138" s="379"/>
      <c r="Q138" s="379"/>
      <c r="R138" s="379"/>
      <c r="S138" s="379"/>
      <c r="T138" s="360"/>
      <c r="U138" s="360"/>
      <c r="V138" s="360"/>
      <c r="W138" s="360"/>
    </row>
    <row r="139" spans="2:23" x14ac:dyDescent="0.2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379"/>
      <c r="O139" s="379"/>
      <c r="P139" s="379"/>
      <c r="Q139" s="379"/>
      <c r="R139" s="379"/>
      <c r="S139" s="379"/>
      <c r="T139" s="360"/>
      <c r="U139" s="360"/>
      <c r="V139" s="360"/>
      <c r="W139" s="360"/>
    </row>
    <row r="140" spans="2:23" x14ac:dyDescent="0.2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379"/>
      <c r="O140" s="379"/>
      <c r="P140" s="379"/>
      <c r="Q140" s="379"/>
      <c r="R140" s="379"/>
      <c r="S140" s="379"/>
      <c r="T140" s="360"/>
      <c r="U140" s="360"/>
      <c r="V140" s="360"/>
      <c r="W140" s="360"/>
    </row>
    <row r="141" spans="2:23" x14ac:dyDescent="0.2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379"/>
      <c r="O141" s="379"/>
      <c r="P141" s="379"/>
      <c r="Q141" s="379"/>
      <c r="R141" s="379"/>
      <c r="S141" s="379"/>
      <c r="T141" s="360"/>
      <c r="U141" s="360"/>
      <c r="V141" s="360"/>
      <c r="W141" s="360"/>
    </row>
    <row r="142" spans="2:23" x14ac:dyDescent="0.2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379"/>
      <c r="O142" s="379"/>
      <c r="P142" s="379"/>
      <c r="Q142" s="379"/>
      <c r="R142" s="379"/>
      <c r="S142" s="379"/>
      <c r="T142" s="360"/>
      <c r="U142" s="360"/>
      <c r="V142" s="360"/>
      <c r="W142" s="360"/>
    </row>
    <row r="143" spans="2:23" x14ac:dyDescent="0.2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379"/>
      <c r="O143" s="379"/>
      <c r="P143" s="379"/>
      <c r="Q143" s="379"/>
      <c r="R143" s="379"/>
      <c r="S143" s="379"/>
      <c r="T143" s="360"/>
      <c r="U143" s="360"/>
      <c r="V143" s="360"/>
      <c r="W143" s="360"/>
    </row>
    <row r="144" spans="2:23" x14ac:dyDescent="0.2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379"/>
      <c r="O144" s="379"/>
      <c r="P144" s="379"/>
      <c r="Q144" s="379"/>
      <c r="R144" s="379"/>
      <c r="S144" s="379"/>
      <c r="T144" s="360"/>
      <c r="U144" s="360"/>
      <c r="V144" s="360"/>
      <c r="W144" s="360"/>
    </row>
    <row r="145" spans="2:23" x14ac:dyDescent="0.2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379"/>
      <c r="O145" s="379"/>
      <c r="P145" s="379"/>
      <c r="Q145" s="379"/>
      <c r="R145" s="379"/>
      <c r="S145" s="379"/>
      <c r="T145" s="360"/>
      <c r="U145" s="360"/>
      <c r="V145" s="360"/>
      <c r="W145" s="360"/>
    </row>
    <row r="146" spans="2:23" x14ac:dyDescent="0.2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379"/>
      <c r="O146" s="379"/>
      <c r="P146" s="379"/>
      <c r="Q146" s="379"/>
      <c r="R146" s="379"/>
      <c r="S146" s="379"/>
      <c r="T146" s="360"/>
      <c r="U146" s="360"/>
      <c r="V146" s="360"/>
      <c r="W146" s="360"/>
    </row>
    <row r="147" spans="2:23" x14ac:dyDescent="0.2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379"/>
      <c r="O147" s="379"/>
      <c r="P147" s="379"/>
      <c r="Q147" s="379"/>
      <c r="R147" s="379"/>
      <c r="S147" s="379"/>
      <c r="T147" s="360"/>
      <c r="U147" s="360"/>
      <c r="V147" s="360"/>
      <c r="W147" s="360"/>
    </row>
    <row r="148" spans="2:23" x14ac:dyDescent="0.2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379"/>
      <c r="O148" s="379"/>
      <c r="P148" s="379"/>
      <c r="Q148" s="379"/>
      <c r="R148" s="379"/>
      <c r="S148" s="379"/>
      <c r="T148" s="360"/>
      <c r="U148" s="360"/>
      <c r="V148" s="360"/>
      <c r="W148" s="360"/>
    </row>
    <row r="149" spans="2:23" x14ac:dyDescent="0.25">
      <c r="B149" s="424" t="s">
        <v>34</v>
      </c>
      <c r="C149" s="425"/>
      <c r="D149" s="425"/>
      <c r="E149" s="425"/>
      <c r="F149" s="425"/>
      <c r="G149" s="425"/>
      <c r="H149" s="425"/>
      <c r="I149" s="425"/>
      <c r="J149" s="425"/>
      <c r="K149" s="425"/>
      <c r="L149" s="425"/>
      <c r="M149" s="425"/>
      <c r="N149" s="428" t="s">
        <v>35</v>
      </c>
      <c r="O149" s="429"/>
      <c r="P149" s="429"/>
      <c r="Q149" s="429"/>
      <c r="R149" s="429"/>
      <c r="S149" s="430"/>
      <c r="T149" s="434" t="s">
        <v>11</v>
      </c>
      <c r="U149" s="435"/>
      <c r="V149" s="436"/>
      <c r="W149" s="437" t="s">
        <v>36</v>
      </c>
    </row>
    <row r="150" spans="2:23" ht="24.75" x14ac:dyDescent="0.25">
      <c r="B150" s="426"/>
      <c r="C150" s="427"/>
      <c r="D150" s="427"/>
      <c r="E150" s="427"/>
      <c r="F150" s="427"/>
      <c r="G150" s="427"/>
      <c r="H150" s="427"/>
      <c r="I150" s="427"/>
      <c r="J150" s="427"/>
      <c r="K150" s="427"/>
      <c r="L150" s="427"/>
      <c r="M150" s="427"/>
      <c r="N150" s="431"/>
      <c r="O150" s="432"/>
      <c r="P150" s="432"/>
      <c r="Q150" s="432"/>
      <c r="R150" s="432"/>
      <c r="S150" s="433"/>
      <c r="T150" s="44" t="s">
        <v>12</v>
      </c>
      <c r="U150" s="44" t="s">
        <v>13</v>
      </c>
      <c r="V150" s="45" t="s">
        <v>37</v>
      </c>
      <c r="W150" s="438"/>
    </row>
    <row r="151" spans="2:23" x14ac:dyDescent="0.25">
      <c r="B151" s="392">
        <v>1</v>
      </c>
      <c r="C151" s="393"/>
      <c r="D151" s="393"/>
      <c r="E151" s="393"/>
      <c r="F151" s="393"/>
      <c r="G151" s="393"/>
      <c r="H151" s="393"/>
      <c r="I151" s="393"/>
      <c r="J151" s="393"/>
      <c r="K151" s="393"/>
      <c r="L151" s="393"/>
      <c r="M151" s="394"/>
      <c r="N151" s="392">
        <v>2</v>
      </c>
      <c r="O151" s="392"/>
      <c r="P151" s="392"/>
      <c r="Q151" s="392"/>
      <c r="R151" s="392"/>
      <c r="S151" s="392"/>
      <c r="T151" s="358">
        <v>3</v>
      </c>
      <c r="U151" s="359">
        <v>4</v>
      </c>
      <c r="V151" s="359">
        <v>5</v>
      </c>
      <c r="W151" s="359">
        <v>6</v>
      </c>
    </row>
    <row r="152" spans="2:23" x14ac:dyDescent="0.25">
      <c r="B152" s="100" t="s">
        <v>19</v>
      </c>
      <c r="C152" s="101" t="s">
        <v>55</v>
      </c>
      <c r="D152" s="102">
        <v>4</v>
      </c>
      <c r="E152" s="101" t="s">
        <v>65</v>
      </c>
      <c r="F152" s="101" t="s">
        <v>72</v>
      </c>
      <c r="G152" s="101">
        <v>17</v>
      </c>
      <c r="H152" s="101">
        <v>16</v>
      </c>
      <c r="I152" s="101" t="s">
        <v>38</v>
      </c>
      <c r="J152" s="82" t="s">
        <v>20</v>
      </c>
      <c r="K152" s="82" t="s">
        <v>20</v>
      </c>
      <c r="L152" s="103" t="s">
        <v>148</v>
      </c>
      <c r="M152" s="103" t="s">
        <v>172</v>
      </c>
      <c r="N152" s="130" t="s">
        <v>173</v>
      </c>
      <c r="O152" s="134"/>
      <c r="P152" s="83"/>
      <c r="Q152" s="110"/>
      <c r="R152" s="110"/>
      <c r="S152" s="110"/>
      <c r="T152" s="85"/>
      <c r="U152" s="85"/>
      <c r="V152" s="210"/>
      <c r="W152" s="133">
        <f>W155+W159+W163+W167</f>
        <v>29225000</v>
      </c>
    </row>
    <row r="153" spans="2:23" x14ac:dyDescent="0.25">
      <c r="B153" s="100"/>
      <c r="C153" s="101"/>
      <c r="D153" s="102"/>
      <c r="E153" s="101"/>
      <c r="F153" s="101"/>
      <c r="G153" s="101"/>
      <c r="H153" s="101"/>
      <c r="I153" s="101"/>
      <c r="J153" s="82"/>
      <c r="K153" s="82"/>
      <c r="L153" s="103"/>
      <c r="M153" s="103"/>
      <c r="N153" s="130"/>
      <c r="O153" s="134" t="s">
        <v>174</v>
      </c>
      <c r="P153" s="83"/>
      <c r="Q153" s="110"/>
      <c r="R153" s="110"/>
      <c r="S153" s="110"/>
      <c r="T153" s="85"/>
      <c r="U153" s="85"/>
      <c r="V153" s="210"/>
      <c r="W153" s="86">
        <f>W154</f>
        <v>29225000</v>
      </c>
    </row>
    <row r="154" spans="2:23" x14ac:dyDescent="0.25">
      <c r="B154" s="100"/>
      <c r="C154" s="101"/>
      <c r="D154" s="102"/>
      <c r="E154" s="101"/>
      <c r="F154" s="101"/>
      <c r="G154" s="101"/>
      <c r="H154" s="101"/>
      <c r="I154" s="101"/>
      <c r="J154" s="82"/>
      <c r="K154" s="82"/>
      <c r="L154" s="103"/>
      <c r="M154" s="103"/>
      <c r="N154" s="130"/>
      <c r="O154" s="134"/>
      <c r="P154" s="171" t="s">
        <v>175</v>
      </c>
      <c r="Q154" s="110"/>
      <c r="R154" s="110"/>
      <c r="S154" s="110"/>
      <c r="T154" s="85"/>
      <c r="U154" s="85"/>
      <c r="V154" s="210"/>
      <c r="W154" s="86">
        <f>W155+W159+W163+W167</f>
        <v>29225000</v>
      </c>
    </row>
    <row r="155" spans="2:23" x14ac:dyDescent="0.25">
      <c r="B155" s="259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365"/>
      <c r="O155" s="134"/>
      <c r="P155" s="83"/>
      <c r="Q155" s="388" t="s">
        <v>176</v>
      </c>
      <c r="R155" s="110"/>
      <c r="S155" s="110"/>
      <c r="T155" s="211"/>
      <c r="U155" s="85"/>
      <c r="V155" s="210"/>
      <c r="W155" s="86">
        <f>SUM(W156:W158)</f>
        <v>12775000</v>
      </c>
    </row>
    <row r="156" spans="2:23" x14ac:dyDescent="0.25">
      <c r="B156" s="259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208"/>
      <c r="O156" s="366"/>
      <c r="P156" s="83"/>
      <c r="Q156" s="83"/>
      <c r="R156" s="83" t="s">
        <v>236</v>
      </c>
      <c r="S156" s="83"/>
      <c r="T156" s="85">
        <v>365</v>
      </c>
      <c r="U156" s="169" t="s">
        <v>140</v>
      </c>
      <c r="V156" s="170">
        <v>25000</v>
      </c>
      <c r="W156" s="86">
        <f>T156*V156</f>
        <v>9125000</v>
      </c>
    </row>
    <row r="157" spans="2:23" x14ac:dyDescent="0.25">
      <c r="B157" s="259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68"/>
      <c r="O157" s="366"/>
      <c r="P157" s="83"/>
      <c r="Q157" s="83"/>
      <c r="R157" s="110" t="s">
        <v>248</v>
      </c>
      <c r="S157" s="83"/>
      <c r="T157" s="85">
        <v>365</v>
      </c>
      <c r="U157" s="85" t="s">
        <v>140</v>
      </c>
      <c r="V157" s="187">
        <v>10000</v>
      </c>
      <c r="W157" s="86">
        <f>T157*V157</f>
        <v>3650000</v>
      </c>
    </row>
    <row r="158" spans="2:23" x14ac:dyDescent="0.25">
      <c r="B158" s="259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68"/>
      <c r="O158" s="366"/>
      <c r="P158" s="83"/>
      <c r="Q158" s="83"/>
      <c r="R158" s="82"/>
      <c r="S158" s="83"/>
      <c r="T158" s="85"/>
      <c r="U158" s="85"/>
      <c r="V158" s="187"/>
      <c r="W158" s="86"/>
    </row>
    <row r="159" spans="2:23" x14ac:dyDescent="0.25">
      <c r="B159" s="259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4"/>
      <c r="O159" s="120"/>
      <c r="P159" s="171" t="s">
        <v>175</v>
      </c>
      <c r="Q159" s="110"/>
      <c r="R159" s="110"/>
      <c r="S159" s="110"/>
      <c r="T159" s="85"/>
      <c r="U159" s="85"/>
      <c r="V159" s="187"/>
      <c r="W159" s="86">
        <f xml:space="preserve"> W161+W162+W136</f>
        <v>14000000</v>
      </c>
    </row>
    <row r="160" spans="2:23" x14ac:dyDescent="0.25">
      <c r="B160" s="259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68"/>
      <c r="O160" s="209"/>
      <c r="P160" s="83"/>
      <c r="Q160" s="110" t="s">
        <v>177</v>
      </c>
      <c r="R160" s="110"/>
      <c r="S160" s="110"/>
      <c r="T160" s="85"/>
      <c r="U160" s="169"/>
      <c r="V160" s="170"/>
      <c r="W160" s="86"/>
    </row>
    <row r="161" spans="2:23" x14ac:dyDescent="0.25">
      <c r="B161" s="259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68"/>
      <c r="O161" s="82"/>
      <c r="P161" s="83"/>
      <c r="Q161" s="83"/>
      <c r="R161" s="83" t="s">
        <v>236</v>
      </c>
      <c r="S161" s="83"/>
      <c r="T161" s="85">
        <v>400</v>
      </c>
      <c r="U161" s="169" t="s">
        <v>140</v>
      </c>
      <c r="V161" s="170">
        <v>25000</v>
      </c>
      <c r="W161" s="86">
        <f>T161*V161</f>
        <v>10000000</v>
      </c>
    </row>
    <row r="162" spans="2:23" x14ac:dyDescent="0.25">
      <c r="B162" s="316"/>
      <c r="C162" s="317"/>
      <c r="D162" s="317"/>
      <c r="E162" s="317"/>
      <c r="F162" s="317"/>
      <c r="G162" s="317"/>
      <c r="H162" s="317"/>
      <c r="I162" s="317"/>
      <c r="J162" s="317"/>
      <c r="K162" s="317"/>
      <c r="L162" s="317"/>
      <c r="M162" s="317"/>
      <c r="N162" s="326"/>
      <c r="O162" s="311"/>
      <c r="P162" s="269"/>
      <c r="Q162" s="269"/>
      <c r="R162" s="123" t="s">
        <v>237</v>
      </c>
      <c r="S162" s="269"/>
      <c r="T162" s="126">
        <v>400</v>
      </c>
      <c r="U162" s="126" t="s">
        <v>140</v>
      </c>
      <c r="V162" s="312">
        <v>10000</v>
      </c>
      <c r="W162" s="313">
        <f>T162*V162</f>
        <v>4000000</v>
      </c>
    </row>
    <row r="163" spans="2:23" x14ac:dyDescent="0.25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4"/>
      <c r="O163" s="120"/>
      <c r="P163" s="83"/>
      <c r="Q163" s="110" t="s">
        <v>178</v>
      </c>
      <c r="R163" s="110"/>
      <c r="S163" s="110"/>
      <c r="T163" s="85"/>
      <c r="U163" s="85"/>
      <c r="V163" s="187"/>
      <c r="W163" s="86">
        <f>SUM(W164:W165)</f>
        <v>1225000</v>
      </c>
    </row>
    <row r="164" spans="2:23" x14ac:dyDescent="0.25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68"/>
      <c r="O164" s="190"/>
      <c r="P164" s="83"/>
      <c r="Q164" s="83"/>
      <c r="R164" s="83" t="s">
        <v>236</v>
      </c>
      <c r="S164" s="83"/>
      <c r="T164" s="85">
        <v>35</v>
      </c>
      <c r="U164" s="169" t="s">
        <v>140</v>
      </c>
      <c r="V164" s="170">
        <v>25000</v>
      </c>
      <c r="W164" s="86">
        <f>T164*V164</f>
        <v>875000</v>
      </c>
    </row>
    <row r="165" spans="2:23" x14ac:dyDescent="0.25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68"/>
      <c r="O165" s="190"/>
      <c r="P165" s="83"/>
      <c r="Q165" s="83"/>
      <c r="R165" s="110" t="s">
        <v>248</v>
      </c>
      <c r="S165" s="83"/>
      <c r="T165" s="85">
        <v>35</v>
      </c>
      <c r="U165" s="85" t="s">
        <v>140</v>
      </c>
      <c r="V165" s="187">
        <v>10000</v>
      </c>
      <c r="W165" s="86">
        <f>T165*V165</f>
        <v>350000</v>
      </c>
    </row>
    <row r="166" spans="2:23" x14ac:dyDescent="0.25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212"/>
      <c r="O166" s="82"/>
      <c r="P166" s="83"/>
      <c r="Q166" s="83"/>
      <c r="R166" s="213"/>
      <c r="S166" s="213"/>
      <c r="T166" s="214"/>
      <c r="U166" s="214"/>
      <c r="V166" s="215"/>
      <c r="W166" s="216"/>
    </row>
    <row r="167" spans="2:23" x14ac:dyDescent="0.25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4"/>
      <c r="O167" s="120"/>
      <c r="P167" s="83"/>
      <c r="Q167" s="110" t="s">
        <v>179</v>
      </c>
      <c r="R167" s="110"/>
      <c r="S167" s="110"/>
      <c r="T167" s="85"/>
      <c r="U167" s="85"/>
      <c r="V167" s="187"/>
      <c r="W167" s="86">
        <f>SUM(W168:W169)</f>
        <v>1225000</v>
      </c>
    </row>
    <row r="168" spans="2:23" x14ac:dyDescent="0.25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68"/>
      <c r="O168" s="209"/>
      <c r="P168" s="83"/>
      <c r="Q168" s="83"/>
      <c r="R168" s="83" t="s">
        <v>236</v>
      </c>
      <c r="S168" s="83"/>
      <c r="T168" s="85">
        <v>35</v>
      </c>
      <c r="U168" s="169" t="s">
        <v>140</v>
      </c>
      <c r="V168" s="170">
        <v>25000</v>
      </c>
      <c r="W168" s="86">
        <f>T168*V168</f>
        <v>875000</v>
      </c>
    </row>
    <row r="169" spans="2:23" x14ac:dyDescent="0.25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68"/>
      <c r="O169" s="82"/>
      <c r="P169" s="83"/>
      <c r="Q169" s="83"/>
      <c r="R169" s="110" t="s">
        <v>248</v>
      </c>
      <c r="S169" s="83"/>
      <c r="T169" s="85">
        <v>35</v>
      </c>
      <c r="U169" s="85" t="s">
        <v>140</v>
      </c>
      <c r="V169" s="187">
        <v>10000</v>
      </c>
      <c r="W169" s="86">
        <f>T169*V169</f>
        <v>350000</v>
      </c>
    </row>
    <row r="170" spans="2:23" x14ac:dyDescent="0.25">
      <c r="B170" s="54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412" t="s">
        <v>16</v>
      </c>
      <c r="O170" s="413"/>
      <c r="P170" s="413"/>
      <c r="Q170" s="413"/>
      <c r="R170" s="413"/>
      <c r="S170" s="413"/>
      <c r="T170" s="413"/>
      <c r="U170" s="413"/>
      <c r="V170" s="414"/>
      <c r="W170" s="67">
        <f>W33</f>
        <v>90000000</v>
      </c>
    </row>
    <row r="171" spans="2:23" x14ac:dyDescent="0.25">
      <c r="B171" s="56" t="s">
        <v>46</v>
      </c>
      <c r="C171" s="57"/>
      <c r="D171" s="57"/>
      <c r="E171" s="57"/>
      <c r="F171" s="57"/>
      <c r="G171" s="57"/>
      <c r="H171" s="57"/>
      <c r="I171" s="57"/>
      <c r="J171" s="57"/>
      <c r="K171" s="57"/>
      <c r="L171" s="58"/>
      <c r="M171" s="58"/>
      <c r="N171" s="57"/>
      <c r="O171" s="57"/>
      <c r="P171" s="57"/>
      <c r="Q171" s="57"/>
      <c r="R171" s="57"/>
      <c r="S171" s="57"/>
      <c r="T171" s="57"/>
      <c r="U171" s="57"/>
      <c r="V171" s="57"/>
      <c r="W171" s="59"/>
    </row>
    <row r="172" spans="2:23" x14ac:dyDescent="0.25">
      <c r="B172" s="60" t="s">
        <v>19</v>
      </c>
      <c r="C172" s="52" t="s">
        <v>47</v>
      </c>
      <c r="D172" s="52"/>
      <c r="E172" s="52"/>
      <c r="F172" s="52"/>
      <c r="G172" s="52"/>
      <c r="H172" s="30" t="s">
        <v>48</v>
      </c>
      <c r="I172" s="30"/>
      <c r="J172" s="395">
        <v>0</v>
      </c>
      <c r="K172" s="395"/>
      <c r="L172" s="395"/>
      <c r="M172" s="395"/>
      <c r="N172" s="52"/>
      <c r="O172" s="52"/>
      <c r="P172" s="52"/>
      <c r="Q172" s="52"/>
      <c r="R172" s="52"/>
      <c r="S172" s="52"/>
      <c r="T172" s="61"/>
      <c r="U172" s="61"/>
      <c r="V172" s="61"/>
      <c r="W172" s="62"/>
    </row>
    <row r="173" spans="2:23" x14ac:dyDescent="0.25">
      <c r="B173" s="50" t="s">
        <v>20</v>
      </c>
      <c r="C173" s="15" t="s">
        <v>49</v>
      </c>
      <c r="D173" s="15"/>
      <c r="E173" s="15"/>
      <c r="F173" s="15"/>
      <c r="G173" s="15"/>
      <c r="H173" s="15" t="s">
        <v>48</v>
      </c>
      <c r="I173" s="15"/>
      <c r="J173" s="469">
        <f>W170</f>
        <v>90000000</v>
      </c>
      <c r="K173" s="469"/>
      <c r="L173" s="469"/>
      <c r="M173" s="469"/>
      <c r="N173" s="15"/>
      <c r="O173" s="15"/>
      <c r="P173" s="15"/>
      <c r="Q173" s="15"/>
      <c r="R173" s="15"/>
      <c r="S173" s="397"/>
      <c r="T173" s="397"/>
      <c r="U173" s="397"/>
      <c r="V173" s="397"/>
      <c r="W173" s="398"/>
    </row>
    <row r="174" spans="2:23" x14ac:dyDescent="0.25">
      <c r="B174" s="50" t="s">
        <v>44</v>
      </c>
      <c r="C174" s="15" t="s">
        <v>50</v>
      </c>
      <c r="D174" s="15"/>
      <c r="E174" s="15"/>
      <c r="F174" s="15"/>
      <c r="G174" s="15"/>
      <c r="H174" s="15" t="s">
        <v>48</v>
      </c>
      <c r="I174" s="15"/>
      <c r="J174" s="469">
        <v>0</v>
      </c>
      <c r="K174" s="469"/>
      <c r="L174" s="469"/>
      <c r="M174" s="469"/>
      <c r="N174" s="63"/>
      <c r="O174" s="15"/>
      <c r="P174" s="15"/>
      <c r="Q174" s="15"/>
      <c r="R174" s="15"/>
      <c r="S174" s="389" t="s">
        <v>87</v>
      </c>
      <c r="T174" s="389"/>
      <c r="U174" s="389"/>
      <c r="V174" s="389"/>
      <c r="W174" s="390"/>
    </row>
    <row r="175" spans="2:23" x14ac:dyDescent="0.25">
      <c r="B175" s="50" t="s">
        <v>45</v>
      </c>
      <c r="C175" s="15" t="s">
        <v>51</v>
      </c>
      <c r="D175" s="15"/>
      <c r="E175" s="15"/>
      <c r="F175" s="15"/>
      <c r="G175" s="15"/>
      <c r="H175" s="22" t="s">
        <v>48</v>
      </c>
      <c r="I175" s="22"/>
      <c r="J175" s="391">
        <v>0</v>
      </c>
      <c r="K175" s="391"/>
      <c r="L175" s="391"/>
      <c r="M175" s="391"/>
      <c r="N175" s="15"/>
      <c r="O175" s="15"/>
      <c r="P175" s="15"/>
      <c r="Q175" s="15"/>
      <c r="R175" s="15"/>
      <c r="S175" s="15"/>
      <c r="T175" s="64"/>
      <c r="U175" s="64"/>
      <c r="V175" s="64"/>
      <c r="W175" s="65"/>
    </row>
    <row r="176" spans="2:23" x14ac:dyDescent="0.25">
      <c r="B176" s="17"/>
      <c r="C176" s="15" t="s">
        <v>16</v>
      </c>
      <c r="D176" s="15"/>
      <c r="E176" s="15"/>
      <c r="F176" s="15"/>
      <c r="G176" s="15"/>
      <c r="H176" s="52" t="s">
        <v>48</v>
      </c>
      <c r="I176" s="52"/>
      <c r="J176" s="468">
        <f>SUM(J172:M175)</f>
        <v>90000000</v>
      </c>
      <c r="K176" s="468"/>
      <c r="L176" s="468"/>
      <c r="M176" s="468"/>
      <c r="N176" s="15"/>
      <c r="O176" s="15"/>
      <c r="P176" s="15"/>
      <c r="Q176" s="15"/>
      <c r="R176" s="15"/>
      <c r="S176" s="15"/>
      <c r="T176" s="64"/>
      <c r="U176" s="64"/>
      <c r="V176" s="64"/>
      <c r="W176" s="65"/>
    </row>
    <row r="177" spans="2:23" x14ac:dyDescent="0.25">
      <c r="B177" s="17"/>
      <c r="C177" s="15"/>
      <c r="D177" s="15"/>
      <c r="E177" s="15"/>
      <c r="F177" s="15"/>
      <c r="G177" s="15"/>
      <c r="H177" s="15"/>
      <c r="I177" s="15"/>
      <c r="J177" s="15"/>
      <c r="K177" s="15"/>
      <c r="L177" s="161"/>
      <c r="M177" s="161"/>
      <c r="N177" s="15"/>
      <c r="O177" s="15"/>
      <c r="P177" s="15"/>
      <c r="Q177" s="15"/>
      <c r="R177" s="15"/>
      <c r="S177" s="400" t="s">
        <v>58</v>
      </c>
      <c r="T177" s="400"/>
      <c r="U177" s="400"/>
      <c r="V177" s="400"/>
      <c r="W177" s="401"/>
    </row>
    <row r="178" spans="2:23" x14ac:dyDescent="0.25">
      <c r="B178" s="17"/>
      <c r="C178" s="15"/>
      <c r="D178" s="15"/>
      <c r="E178" s="15"/>
      <c r="F178" s="15"/>
      <c r="G178" s="15"/>
      <c r="H178" s="15"/>
      <c r="I178" s="15"/>
      <c r="J178" s="15"/>
      <c r="K178" s="15"/>
      <c r="L178" s="161"/>
      <c r="M178" s="161"/>
      <c r="N178" s="15"/>
      <c r="O178" s="15"/>
      <c r="P178" s="15"/>
      <c r="Q178" s="15"/>
      <c r="R178" s="15"/>
      <c r="S178" s="403" t="s">
        <v>59</v>
      </c>
      <c r="T178" s="403"/>
      <c r="U178" s="403"/>
      <c r="V178" s="403"/>
      <c r="W178" s="404"/>
    </row>
    <row r="179" spans="2:23" x14ac:dyDescent="0.25">
      <c r="B179" s="415" t="s">
        <v>100</v>
      </c>
      <c r="C179" s="416"/>
      <c r="D179" s="416"/>
      <c r="E179" s="416"/>
      <c r="F179" s="416"/>
      <c r="G179" s="416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14"/>
      <c r="T179" s="52"/>
      <c r="U179" s="52"/>
      <c r="V179" s="52"/>
      <c r="W179" s="68"/>
    </row>
    <row r="180" spans="2:23" x14ac:dyDescent="0.25">
      <c r="B180" s="138"/>
      <c r="C180" s="137"/>
      <c r="D180" s="70"/>
      <c r="E180" s="70"/>
      <c r="F180" s="70"/>
      <c r="G180" s="70"/>
      <c r="H180" s="70"/>
      <c r="I180" s="70"/>
      <c r="J180" s="70"/>
      <c r="K180" s="70"/>
      <c r="L180" s="52"/>
      <c r="M180" s="52"/>
      <c r="N180" s="52"/>
      <c r="O180" s="52"/>
      <c r="P180" s="52"/>
      <c r="Q180" s="52"/>
      <c r="R180" s="68"/>
      <c r="S180" s="418" t="s">
        <v>180</v>
      </c>
      <c r="T180" s="419"/>
      <c r="U180" s="419"/>
      <c r="V180" s="419"/>
      <c r="W180" s="420"/>
    </row>
    <row r="181" spans="2:23" x14ac:dyDescent="0.25">
      <c r="B181" s="136" t="s">
        <v>19</v>
      </c>
      <c r="C181" s="140" t="s">
        <v>101</v>
      </c>
      <c r="D181" s="1"/>
      <c r="E181" s="1"/>
      <c r="F181" s="1"/>
      <c r="G181" s="1"/>
      <c r="H181" s="1"/>
      <c r="I181" s="1" t="s">
        <v>103</v>
      </c>
      <c r="J181" s="1"/>
      <c r="K181" s="1"/>
      <c r="L181" s="1"/>
      <c r="M181" s="1"/>
      <c r="N181" s="1"/>
      <c r="O181" s="27"/>
      <c r="P181" s="27"/>
      <c r="Q181" s="27" t="s">
        <v>62</v>
      </c>
      <c r="R181" s="16"/>
      <c r="S181" s="421" t="s">
        <v>17</v>
      </c>
      <c r="T181" s="422"/>
      <c r="U181" s="422"/>
      <c r="V181" s="422"/>
      <c r="W181" s="423"/>
    </row>
    <row r="182" spans="2:23" x14ac:dyDescent="0.25">
      <c r="B182" s="49"/>
      <c r="C182" s="135"/>
      <c r="D182" s="1"/>
      <c r="E182" s="1"/>
      <c r="F182" s="1"/>
      <c r="G182" s="1"/>
      <c r="H182" s="1"/>
      <c r="I182" s="1"/>
      <c r="J182" s="1"/>
      <c r="K182" s="1"/>
      <c r="L182" s="15"/>
      <c r="M182" s="15"/>
      <c r="N182" s="15"/>
      <c r="O182" s="66"/>
      <c r="P182" s="27"/>
      <c r="Q182" s="27"/>
      <c r="R182" s="16"/>
      <c r="S182" s="139" t="s">
        <v>18</v>
      </c>
      <c r="T182" s="64"/>
      <c r="U182" s="64"/>
      <c r="V182" s="64"/>
      <c r="W182" s="65"/>
    </row>
    <row r="183" spans="2:23" x14ac:dyDescent="0.25">
      <c r="B183" s="5"/>
      <c r="C183" s="4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41"/>
      <c r="S183" s="139" t="s">
        <v>2</v>
      </c>
      <c r="T183" s="64"/>
      <c r="U183" s="64"/>
      <c r="V183" s="64"/>
      <c r="W183" s="65"/>
    </row>
    <row r="184" spans="2:23" x14ac:dyDescent="0.25">
      <c r="B184" s="136" t="s">
        <v>20</v>
      </c>
      <c r="C184" s="140" t="s">
        <v>101</v>
      </c>
      <c r="D184" s="1"/>
      <c r="E184" s="1"/>
      <c r="F184" s="1"/>
      <c r="G184" s="1"/>
      <c r="H184" s="1"/>
      <c r="I184" s="1" t="s">
        <v>105</v>
      </c>
      <c r="J184" s="1"/>
      <c r="K184" s="1"/>
      <c r="L184" s="1"/>
      <c r="M184" s="1"/>
      <c r="N184" s="1"/>
      <c r="O184" s="357"/>
      <c r="P184" s="27"/>
      <c r="Q184" s="27" t="s">
        <v>63</v>
      </c>
      <c r="R184" s="16"/>
      <c r="S184" s="139"/>
      <c r="T184" s="64"/>
      <c r="U184" s="64"/>
      <c r="V184" s="64"/>
      <c r="W184" s="65"/>
    </row>
    <row r="185" spans="2:23" x14ac:dyDescent="0.25">
      <c r="B185" s="5"/>
      <c r="C185" s="4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41"/>
      <c r="S185" s="139"/>
      <c r="T185" s="64"/>
      <c r="U185" s="64"/>
      <c r="V185" s="64"/>
      <c r="W185" s="65"/>
    </row>
    <row r="186" spans="2:23" x14ac:dyDescent="0.25">
      <c r="B186" s="136"/>
      <c r="C186" s="135"/>
      <c r="D186" s="1"/>
      <c r="E186" s="1"/>
      <c r="F186" s="1"/>
      <c r="G186" s="1"/>
      <c r="H186" s="1"/>
      <c r="I186" s="1"/>
      <c r="J186" s="1"/>
      <c r="K186" s="1"/>
      <c r="L186" s="15"/>
      <c r="M186" s="27"/>
      <c r="N186" s="27"/>
      <c r="O186" s="27"/>
      <c r="P186" s="27"/>
      <c r="Q186" s="27"/>
      <c r="R186" s="16"/>
      <c r="S186" s="139"/>
      <c r="T186" s="64"/>
      <c r="U186" s="64"/>
      <c r="V186" s="64"/>
      <c r="W186" s="65"/>
    </row>
    <row r="187" spans="2:23" x14ac:dyDescent="0.25">
      <c r="B187" s="136" t="s">
        <v>44</v>
      </c>
      <c r="C187" s="140" t="s">
        <v>102</v>
      </c>
      <c r="D187" s="1"/>
      <c r="E187" s="1"/>
      <c r="F187" s="1"/>
      <c r="G187" s="1"/>
      <c r="H187" s="1"/>
      <c r="I187" s="1" t="s">
        <v>104</v>
      </c>
      <c r="J187" s="1"/>
      <c r="K187" s="1"/>
      <c r="L187" s="1"/>
      <c r="M187" s="1"/>
      <c r="N187" s="1"/>
      <c r="O187" s="27"/>
      <c r="P187" s="27"/>
      <c r="Q187" s="27" t="s">
        <v>64</v>
      </c>
      <c r="R187" s="16"/>
      <c r="S187" s="399" t="s">
        <v>93</v>
      </c>
      <c r="T187" s="400"/>
      <c r="U187" s="400"/>
      <c r="V187" s="400"/>
      <c r="W187" s="401"/>
    </row>
    <row r="188" spans="2:23" x14ac:dyDescent="0.25">
      <c r="B188" s="136"/>
      <c r="C188" s="140"/>
      <c r="D188" s="1"/>
      <c r="E188" s="1"/>
      <c r="F188" s="1"/>
      <c r="G188" s="1"/>
      <c r="H188" s="1"/>
      <c r="I188" s="1"/>
      <c r="J188" s="1"/>
      <c r="K188" s="1"/>
      <c r="L188" s="15"/>
      <c r="M188" s="15"/>
      <c r="N188" s="27"/>
      <c r="O188" s="27"/>
      <c r="P188" s="27"/>
      <c r="Q188" s="27"/>
      <c r="R188" s="16"/>
      <c r="S188" s="402" t="s">
        <v>94</v>
      </c>
      <c r="T188" s="403"/>
      <c r="U188" s="403"/>
      <c r="V188" s="403"/>
      <c r="W188" s="404"/>
    </row>
    <row r="189" spans="2:23" x14ac:dyDescent="0.25">
      <c r="B189" s="99"/>
      <c r="C189" s="142"/>
      <c r="D189" s="2"/>
      <c r="E189" s="2"/>
      <c r="F189" s="2"/>
      <c r="G189" s="2"/>
      <c r="H189" s="2"/>
      <c r="I189" s="2"/>
      <c r="J189" s="2"/>
      <c r="K189" s="2"/>
      <c r="L189" s="22"/>
      <c r="M189" s="22"/>
      <c r="N189" s="22"/>
      <c r="O189" s="22"/>
      <c r="P189" s="22"/>
      <c r="Q189" s="22"/>
      <c r="R189" s="23"/>
      <c r="S189" s="405" t="s">
        <v>95</v>
      </c>
      <c r="T189" s="406"/>
      <c r="U189" s="406"/>
      <c r="V189" s="406"/>
      <c r="W189" s="407"/>
    </row>
  </sheetData>
  <mergeCells count="57">
    <mergeCell ref="B2:T2"/>
    <mergeCell ref="V16:W16"/>
    <mergeCell ref="V17:W17"/>
    <mergeCell ref="V18:W18"/>
    <mergeCell ref="B5:T5"/>
    <mergeCell ref="N14:P14"/>
    <mergeCell ref="X37:Y37"/>
    <mergeCell ref="X38:Y38"/>
    <mergeCell ref="V24:W24"/>
    <mergeCell ref="V19:W19"/>
    <mergeCell ref="B15:W15"/>
    <mergeCell ref="B79:M79"/>
    <mergeCell ref="N79:S79"/>
    <mergeCell ref="B1:T1"/>
    <mergeCell ref="B3:T3"/>
    <mergeCell ref="B31:M31"/>
    <mergeCell ref="N31:S31"/>
    <mergeCell ref="B27:W27"/>
    <mergeCell ref="B28:W28"/>
    <mergeCell ref="T29:V29"/>
    <mergeCell ref="W29:W30"/>
    <mergeCell ref="B26:W26"/>
    <mergeCell ref="U2:V3"/>
    <mergeCell ref="B29:M30"/>
    <mergeCell ref="N29:S30"/>
    <mergeCell ref="B4:T4"/>
    <mergeCell ref="U4:V5"/>
    <mergeCell ref="N56:S56"/>
    <mergeCell ref="T56:W56"/>
    <mergeCell ref="B77:M78"/>
    <mergeCell ref="N77:S78"/>
    <mergeCell ref="T77:V77"/>
    <mergeCell ref="W77:W78"/>
    <mergeCell ref="N170:V170"/>
    <mergeCell ref="N136:S136"/>
    <mergeCell ref="T136:W136"/>
    <mergeCell ref="B149:M150"/>
    <mergeCell ref="N149:S150"/>
    <mergeCell ref="T149:V149"/>
    <mergeCell ref="W149:W150"/>
    <mergeCell ref="B151:M151"/>
    <mergeCell ref="N151:S151"/>
    <mergeCell ref="J172:M172"/>
    <mergeCell ref="J173:M173"/>
    <mergeCell ref="S173:W173"/>
    <mergeCell ref="J174:M174"/>
    <mergeCell ref="S174:W174"/>
    <mergeCell ref="J175:M175"/>
    <mergeCell ref="J176:M176"/>
    <mergeCell ref="S177:W177"/>
    <mergeCell ref="S178:W178"/>
    <mergeCell ref="B179:R179"/>
    <mergeCell ref="S180:W180"/>
    <mergeCell ref="S181:W181"/>
    <mergeCell ref="S187:W187"/>
    <mergeCell ref="S188:W188"/>
    <mergeCell ref="S189:W189"/>
  </mergeCells>
  <printOptions horizontalCentered="1"/>
  <pageMargins left="0.31496062992125984" right="0.31496062992125984" top="0.6692913385826772" bottom="0.51181102362204722" header="0.31496062992125984" footer="0.31496062992125984"/>
  <pageSetup paperSize="5" scale="87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17"/>
  <sheetViews>
    <sheetView view="pageBreakPreview" topLeftCell="A80" zoomScale="110" zoomScaleSheetLayoutView="110" workbookViewId="0">
      <selection activeCell="S95" sqref="S95"/>
    </sheetView>
  </sheetViews>
  <sheetFormatPr defaultRowHeight="15" x14ac:dyDescent="0.25"/>
  <cols>
    <col min="1" max="1" width="4.140625" customWidth="1"/>
    <col min="2" max="2" width="2.140625" customWidth="1"/>
    <col min="3" max="3" width="3.5703125" customWidth="1"/>
    <col min="4" max="4" width="2.28515625" customWidth="1"/>
    <col min="5" max="5" width="2.85546875" customWidth="1"/>
    <col min="6" max="6" width="2.42578125" customWidth="1"/>
    <col min="7" max="7" width="3" customWidth="1"/>
    <col min="8" max="8" width="2.85546875" customWidth="1"/>
    <col min="9" max="9" width="2" customWidth="1"/>
    <col min="10" max="10" width="2.140625" customWidth="1"/>
    <col min="11" max="12" width="2.5703125" customWidth="1"/>
    <col min="13" max="13" width="3" customWidth="1"/>
    <col min="14" max="14" width="2.140625" customWidth="1"/>
    <col min="15" max="15" width="1.5703125" customWidth="1"/>
    <col min="16" max="16" width="7.85546875" customWidth="1"/>
    <col min="17" max="17" width="2.140625" customWidth="1"/>
    <col min="18" max="18" width="7.42578125" customWidth="1"/>
    <col min="19" max="19" width="30.85546875" customWidth="1"/>
    <col min="20" max="20" width="5" customWidth="1"/>
    <col min="21" max="21" width="5.85546875" customWidth="1"/>
    <col min="22" max="22" width="8.85546875" customWidth="1"/>
    <col min="23" max="23" width="12" customWidth="1"/>
    <col min="24" max="24" width="4.85546875" customWidth="1"/>
    <col min="25" max="25" width="20.85546875" customWidth="1"/>
    <col min="26" max="26" width="17.7109375" customWidth="1"/>
    <col min="27" max="27" width="23.28515625" customWidth="1"/>
    <col min="28" max="28" width="11.140625" customWidth="1"/>
    <col min="29" max="29" width="13.7109375" customWidth="1"/>
    <col min="31" max="31" width="15" style="71" customWidth="1"/>
    <col min="32" max="32" width="13.140625" customWidth="1"/>
    <col min="33" max="33" width="15.85546875" customWidth="1"/>
    <col min="34" max="34" width="17.42578125" customWidth="1"/>
  </cols>
  <sheetData>
    <row r="1" spans="2:25" x14ac:dyDescent="0.25">
      <c r="B1" s="447" t="s">
        <v>14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157"/>
      <c r="V1" s="157"/>
      <c r="W1" s="157"/>
    </row>
    <row r="2" spans="2:25" x14ac:dyDescent="0.25">
      <c r="B2" s="415" t="s">
        <v>21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43"/>
      <c r="U2" s="428" t="s">
        <v>22</v>
      </c>
      <c r="V2" s="430"/>
      <c r="W2" s="149"/>
    </row>
    <row r="3" spans="2:25" x14ac:dyDescent="0.25">
      <c r="B3" s="446" t="s">
        <v>1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8"/>
      <c r="U3" s="444"/>
      <c r="V3" s="445"/>
      <c r="W3" s="143" t="s">
        <v>0</v>
      </c>
    </row>
    <row r="4" spans="2:25" x14ac:dyDescent="0.25">
      <c r="B4" s="418" t="s">
        <v>23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28" t="s">
        <v>80</v>
      </c>
      <c r="V4" s="430"/>
      <c r="W4" s="143" t="s">
        <v>24</v>
      </c>
    </row>
    <row r="5" spans="2:25" x14ac:dyDescent="0.25">
      <c r="B5" s="449" t="s">
        <v>106</v>
      </c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44"/>
      <c r="V5" s="445"/>
      <c r="W5" s="150"/>
    </row>
    <row r="6" spans="2:25" ht="3" customHeight="1" x14ac:dyDescent="0.25">
      <c r="B6" s="14"/>
      <c r="C6" s="15"/>
      <c r="D6" s="15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</row>
    <row r="7" spans="2:25" x14ac:dyDescent="0.25">
      <c r="B7" s="17" t="s">
        <v>25</v>
      </c>
      <c r="C7" s="15"/>
      <c r="D7" s="15"/>
      <c r="E7" s="15"/>
      <c r="F7" s="15"/>
      <c r="G7" s="15"/>
      <c r="H7" s="15"/>
      <c r="I7" s="15"/>
      <c r="J7" s="15"/>
      <c r="K7" s="15"/>
      <c r="L7" s="18" t="s">
        <v>78</v>
      </c>
      <c r="M7" s="18"/>
      <c r="N7" s="11"/>
      <c r="O7" s="11"/>
      <c r="P7" s="19"/>
      <c r="Q7" s="15" t="s">
        <v>79</v>
      </c>
      <c r="R7" s="19"/>
      <c r="S7" s="11"/>
      <c r="T7" s="11"/>
      <c r="U7" s="15"/>
      <c r="V7" s="15"/>
      <c r="W7" s="16"/>
    </row>
    <row r="8" spans="2:25" x14ac:dyDescent="0.25">
      <c r="B8" s="17" t="s">
        <v>26</v>
      </c>
      <c r="C8" s="15"/>
      <c r="D8" s="15"/>
      <c r="E8" s="15"/>
      <c r="F8" s="15"/>
      <c r="G8" s="15"/>
      <c r="H8" s="15"/>
      <c r="I8" s="15"/>
      <c r="J8" s="15"/>
      <c r="K8" s="15"/>
      <c r="L8" s="18" t="s">
        <v>76</v>
      </c>
      <c r="M8" s="18"/>
      <c r="N8" s="11"/>
      <c r="O8" s="11"/>
      <c r="P8" s="19"/>
      <c r="Q8" s="15" t="s">
        <v>71</v>
      </c>
      <c r="R8" s="19"/>
      <c r="S8" s="11"/>
      <c r="T8" s="11"/>
      <c r="U8" s="15"/>
      <c r="V8" s="15"/>
      <c r="W8" s="16"/>
    </row>
    <row r="9" spans="2:25" x14ac:dyDescent="0.25">
      <c r="B9" s="17" t="s">
        <v>27</v>
      </c>
      <c r="C9" s="15"/>
      <c r="D9" s="15"/>
      <c r="E9" s="15"/>
      <c r="F9" s="15"/>
      <c r="G9" s="15"/>
      <c r="H9" s="15"/>
      <c r="I9" s="15"/>
      <c r="J9" s="15"/>
      <c r="K9" s="15"/>
      <c r="L9" s="18" t="s">
        <v>124</v>
      </c>
      <c r="M9" s="18"/>
      <c r="N9" s="11"/>
      <c r="O9" s="11"/>
      <c r="P9" s="19"/>
      <c r="Q9" s="15" t="s">
        <v>239</v>
      </c>
      <c r="R9" s="19"/>
      <c r="S9" s="11"/>
      <c r="T9" s="11"/>
      <c r="U9" s="15"/>
      <c r="V9" s="15"/>
      <c r="W9" s="16"/>
      <c r="Y9">
        <v>80000000</v>
      </c>
    </row>
    <row r="10" spans="2:25" x14ac:dyDescent="0.25">
      <c r="B10" s="17" t="s">
        <v>28</v>
      </c>
      <c r="C10" s="15"/>
      <c r="D10" s="15"/>
      <c r="E10" s="15"/>
      <c r="F10" s="15"/>
      <c r="G10" s="15"/>
      <c r="H10" s="15"/>
      <c r="I10" s="15"/>
      <c r="J10" s="15"/>
      <c r="K10" s="15"/>
      <c r="L10" s="18" t="s">
        <v>125</v>
      </c>
      <c r="M10" s="18"/>
      <c r="N10" s="11"/>
      <c r="O10" s="11"/>
      <c r="P10" s="19"/>
      <c r="Q10" s="15" t="s">
        <v>128</v>
      </c>
      <c r="R10" s="19"/>
      <c r="S10" s="11"/>
      <c r="T10" s="11"/>
      <c r="U10" s="15"/>
      <c r="V10" s="15"/>
      <c r="W10" s="16"/>
    </row>
    <row r="11" spans="2:25" x14ac:dyDescent="0.25">
      <c r="B11" s="17" t="s">
        <v>29</v>
      </c>
      <c r="C11" s="15"/>
      <c r="D11" s="15"/>
      <c r="E11" s="15"/>
      <c r="F11" s="15"/>
      <c r="G11" s="15"/>
      <c r="H11" s="15"/>
      <c r="I11" s="15"/>
      <c r="J11" s="15"/>
      <c r="K11" s="15"/>
      <c r="L11" s="18" t="s">
        <v>40</v>
      </c>
      <c r="M11" s="15"/>
      <c r="N11" s="15"/>
      <c r="O11" s="15"/>
      <c r="P11" s="11"/>
      <c r="Q11" s="15"/>
      <c r="R11" s="19"/>
      <c r="S11" s="11"/>
      <c r="T11" s="11"/>
      <c r="U11" s="15"/>
      <c r="V11" s="15"/>
      <c r="W11" s="16"/>
    </row>
    <row r="12" spans="2:25" x14ac:dyDescent="0.25">
      <c r="B12" s="17" t="s">
        <v>30</v>
      </c>
      <c r="C12" s="15"/>
      <c r="D12" s="15"/>
      <c r="E12" s="15"/>
      <c r="F12" s="15"/>
      <c r="G12" s="15"/>
      <c r="H12" s="15"/>
      <c r="I12" s="15"/>
      <c r="J12" s="15"/>
      <c r="K12" s="15"/>
      <c r="L12" s="18" t="s">
        <v>126</v>
      </c>
      <c r="M12" s="15"/>
      <c r="N12" s="15"/>
      <c r="O12" s="15"/>
      <c r="P12" s="11"/>
      <c r="Q12" s="11"/>
      <c r="R12" s="19"/>
      <c r="S12" s="11"/>
      <c r="T12" s="11"/>
      <c r="U12" s="15"/>
      <c r="V12" s="15"/>
      <c r="W12" s="16"/>
      <c r="Y12" s="93" t="e">
        <f>Y9-V19</f>
        <v>#VALUE!</v>
      </c>
    </row>
    <row r="13" spans="2:25" x14ac:dyDescent="0.25">
      <c r="B13" s="17" t="s">
        <v>3</v>
      </c>
      <c r="C13" s="15"/>
      <c r="D13" s="15"/>
      <c r="E13" s="15"/>
      <c r="F13" s="15"/>
      <c r="G13" s="15"/>
      <c r="H13" s="15"/>
      <c r="I13" s="15"/>
      <c r="J13" s="15"/>
      <c r="K13" s="15"/>
      <c r="L13" s="18" t="s">
        <v>41</v>
      </c>
      <c r="M13" s="20"/>
      <c r="N13" s="20"/>
      <c r="O13" s="20"/>
      <c r="P13" s="20"/>
      <c r="Q13" s="11"/>
      <c r="R13" s="19"/>
      <c r="S13" s="11"/>
      <c r="T13" s="11"/>
      <c r="U13" s="15"/>
      <c r="V13" s="15"/>
      <c r="W13" s="16"/>
    </row>
    <row r="14" spans="2:25" ht="3" customHeight="1" x14ac:dyDescent="0.25">
      <c r="B14" s="21"/>
      <c r="C14" s="15"/>
      <c r="D14" s="15"/>
      <c r="E14" s="15"/>
      <c r="F14" s="15"/>
      <c r="G14" s="15"/>
      <c r="H14" s="15"/>
      <c r="I14" s="15"/>
      <c r="J14" s="15"/>
      <c r="K14" s="15"/>
      <c r="L14" s="155"/>
      <c r="M14" s="155"/>
      <c r="N14" s="451"/>
      <c r="O14" s="451"/>
      <c r="P14" s="451"/>
      <c r="Q14" s="11"/>
      <c r="R14" s="11"/>
      <c r="S14" s="11"/>
      <c r="T14" s="11"/>
      <c r="U14" s="22"/>
      <c r="V14" s="22"/>
      <c r="W14" s="23"/>
    </row>
    <row r="15" spans="2:25" x14ac:dyDescent="0.25">
      <c r="B15" s="428" t="s">
        <v>4</v>
      </c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0"/>
    </row>
    <row r="16" spans="2:25" x14ac:dyDescent="0.25">
      <c r="B16" s="24" t="s">
        <v>6</v>
      </c>
      <c r="C16" s="25"/>
      <c r="D16" s="25"/>
      <c r="E16" s="25"/>
      <c r="F16" s="25"/>
      <c r="G16" s="25"/>
      <c r="H16" s="25"/>
      <c r="I16" s="24" t="s">
        <v>31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393" t="s">
        <v>5</v>
      </c>
      <c r="W16" s="394"/>
    </row>
    <row r="17" spans="2:25" x14ac:dyDescent="0.25">
      <c r="B17" s="26"/>
      <c r="C17" s="27"/>
      <c r="D17" s="27"/>
      <c r="E17" s="32"/>
      <c r="F17" s="32"/>
      <c r="G17" s="32"/>
      <c r="H17" s="32"/>
      <c r="I17" s="147" t="s">
        <v>129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476">
        <v>1</v>
      </c>
      <c r="W17" s="477"/>
    </row>
    <row r="18" spans="2:25" ht="8.25" customHeight="1" x14ac:dyDescent="0.25">
      <c r="B18" s="26"/>
      <c r="C18" s="27"/>
      <c r="D18" s="27"/>
      <c r="E18" s="32"/>
      <c r="F18" s="32"/>
      <c r="G18" s="32"/>
      <c r="H18" s="32"/>
      <c r="I18" s="147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58"/>
      <c r="W18" s="159"/>
    </row>
    <row r="19" spans="2:25" x14ac:dyDescent="0.25">
      <c r="B19" s="26" t="s">
        <v>8</v>
      </c>
      <c r="C19" s="27"/>
      <c r="D19" s="27"/>
      <c r="E19" s="18"/>
      <c r="F19" s="18"/>
      <c r="G19" s="18"/>
      <c r="H19" s="18"/>
      <c r="I19" s="31" t="s">
        <v>127</v>
      </c>
      <c r="J19" s="18"/>
      <c r="K19" s="18"/>
      <c r="L19" s="18"/>
      <c r="M19" s="18"/>
      <c r="N19" s="18"/>
      <c r="O19" s="18"/>
      <c r="P19" s="18"/>
      <c r="Q19" s="155"/>
      <c r="R19" s="155"/>
      <c r="S19" s="155"/>
      <c r="T19" s="155"/>
      <c r="U19" s="18"/>
      <c r="V19" s="478" t="str">
        <f>W32</f>
        <v>Jumlah (Rp)</v>
      </c>
      <c r="W19" s="479"/>
    </row>
    <row r="20" spans="2:25" ht="7.5" customHeight="1" x14ac:dyDescent="0.25">
      <c r="B20" s="26"/>
      <c r="C20" s="27"/>
      <c r="D20" s="27"/>
      <c r="E20" s="18"/>
      <c r="F20" s="18"/>
      <c r="G20" s="18"/>
      <c r="H20" s="18"/>
      <c r="I20" s="31"/>
      <c r="J20" s="18"/>
      <c r="K20" s="18"/>
      <c r="L20" s="18"/>
      <c r="M20" s="18"/>
      <c r="N20" s="18"/>
      <c r="O20" s="18"/>
      <c r="P20" s="18"/>
      <c r="Q20" s="155"/>
      <c r="R20" s="155"/>
      <c r="S20" s="155"/>
      <c r="T20" s="155"/>
      <c r="U20" s="18"/>
      <c r="V20" s="151"/>
      <c r="W20" s="152"/>
    </row>
    <row r="21" spans="2:25" x14ac:dyDescent="0.25">
      <c r="B21" s="26" t="s">
        <v>9</v>
      </c>
      <c r="C21" s="27"/>
      <c r="D21" s="27"/>
      <c r="E21" s="32"/>
      <c r="F21" s="32"/>
      <c r="G21" s="32"/>
      <c r="H21" s="32"/>
      <c r="I21" s="17" t="s">
        <v>130</v>
      </c>
      <c r="J21" s="3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480"/>
      <c r="W21" s="481"/>
    </row>
    <row r="22" spans="2:25" x14ac:dyDescent="0.25">
      <c r="B22" s="26"/>
      <c r="C22" s="27"/>
      <c r="D22" s="27"/>
      <c r="E22" s="32"/>
      <c r="F22" s="32"/>
      <c r="G22" s="32"/>
      <c r="H22" s="32"/>
      <c r="I22" s="53" t="s">
        <v>99</v>
      </c>
      <c r="J22" s="69"/>
      <c r="K22" s="34"/>
      <c r="L22" s="34"/>
      <c r="M22" s="34"/>
      <c r="N22" s="34"/>
      <c r="O22" s="34"/>
      <c r="P22" s="34"/>
      <c r="Q22" s="34"/>
      <c r="R22" s="34"/>
      <c r="S22" s="148" t="s">
        <v>240</v>
      </c>
      <c r="T22" s="34"/>
      <c r="U22" s="35"/>
      <c r="V22" s="144"/>
      <c r="W22" s="145"/>
    </row>
    <row r="23" spans="2:25" ht="6.75" customHeight="1" x14ac:dyDescent="0.25">
      <c r="B23" s="26"/>
      <c r="C23" s="27"/>
      <c r="D23" s="27"/>
      <c r="E23" s="32"/>
      <c r="F23" s="32"/>
      <c r="G23" s="32"/>
      <c r="H23" s="32"/>
      <c r="I23" s="53"/>
      <c r="J23" s="69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153"/>
      <c r="W23" s="145"/>
    </row>
    <row r="24" spans="2:25" x14ac:dyDescent="0.25">
      <c r="B24" s="26" t="s">
        <v>10</v>
      </c>
      <c r="C24" s="27"/>
      <c r="D24" s="27"/>
      <c r="E24" s="32"/>
      <c r="F24" s="32"/>
      <c r="G24" s="32"/>
      <c r="H24" s="32"/>
      <c r="I24" s="17" t="s">
        <v>131</v>
      </c>
      <c r="J24" s="36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8"/>
      <c r="V24" s="482">
        <v>1</v>
      </c>
      <c r="W24" s="390"/>
    </row>
    <row r="25" spans="2:25" ht="3.75" customHeight="1" x14ac:dyDescent="0.25">
      <c r="B25" s="37"/>
      <c r="C25" s="38"/>
      <c r="D25" s="38"/>
      <c r="E25" s="38"/>
      <c r="F25" s="38"/>
      <c r="G25" s="38"/>
      <c r="H25" s="38"/>
      <c r="I25" s="39"/>
      <c r="J25" s="38"/>
      <c r="K25" s="38"/>
      <c r="L25" s="38"/>
      <c r="M25" s="38"/>
      <c r="N25" s="38"/>
      <c r="O25" s="38"/>
      <c r="P25" s="40"/>
      <c r="Q25" s="38"/>
      <c r="R25" s="38"/>
      <c r="S25" s="38"/>
      <c r="T25" s="38"/>
      <c r="U25" s="41"/>
      <c r="V25" s="42"/>
      <c r="W25" s="43"/>
    </row>
    <row r="26" spans="2:25" x14ac:dyDescent="0.25">
      <c r="B26" s="458" t="s">
        <v>132</v>
      </c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60"/>
    </row>
    <row r="27" spans="2:25" x14ac:dyDescent="0.25">
      <c r="B27" s="470" t="s">
        <v>32</v>
      </c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90"/>
    </row>
    <row r="28" spans="2:25" x14ac:dyDescent="0.25">
      <c r="B28" s="470" t="s">
        <v>33</v>
      </c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90"/>
    </row>
    <row r="29" spans="2:25" ht="15" customHeight="1" x14ac:dyDescent="0.25">
      <c r="B29" s="424" t="s">
        <v>34</v>
      </c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8" t="s">
        <v>35</v>
      </c>
      <c r="O29" s="429"/>
      <c r="P29" s="429"/>
      <c r="Q29" s="429"/>
      <c r="R29" s="429"/>
      <c r="S29" s="430"/>
      <c r="T29" s="434" t="s">
        <v>11</v>
      </c>
      <c r="U29" s="435"/>
      <c r="V29" s="436"/>
      <c r="W29" s="437" t="s">
        <v>36</v>
      </c>
    </row>
    <row r="30" spans="2:25" ht="26.25" customHeight="1" x14ac:dyDescent="0.25">
      <c r="B30" s="426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31"/>
      <c r="O30" s="432"/>
      <c r="P30" s="432"/>
      <c r="Q30" s="432"/>
      <c r="R30" s="432"/>
      <c r="S30" s="433"/>
      <c r="T30" s="44" t="s">
        <v>12</v>
      </c>
      <c r="U30" s="44" t="s">
        <v>13</v>
      </c>
      <c r="V30" s="45" t="s">
        <v>37</v>
      </c>
      <c r="W30" s="438"/>
    </row>
    <row r="31" spans="2:25" x14ac:dyDescent="0.25">
      <c r="B31" s="392">
        <v>1</v>
      </c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4"/>
      <c r="N31" s="392">
        <v>2</v>
      </c>
      <c r="O31" s="392"/>
      <c r="P31" s="392"/>
      <c r="Q31" s="392"/>
      <c r="R31" s="392"/>
      <c r="S31" s="392"/>
      <c r="T31" s="166">
        <v>3</v>
      </c>
      <c r="U31" s="166">
        <v>4</v>
      </c>
      <c r="V31" s="166">
        <v>5</v>
      </c>
      <c r="W31" s="166">
        <v>6</v>
      </c>
    </row>
    <row r="32" spans="2:25" ht="14.25" customHeight="1" x14ac:dyDescent="0.25">
      <c r="B32" s="424" t="s">
        <v>34</v>
      </c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62"/>
      <c r="N32" s="428" t="s">
        <v>35</v>
      </c>
      <c r="O32" s="429"/>
      <c r="P32" s="429"/>
      <c r="Q32" s="429"/>
      <c r="R32" s="429"/>
      <c r="S32" s="430"/>
      <c r="T32" s="434" t="s">
        <v>11</v>
      </c>
      <c r="U32" s="435"/>
      <c r="V32" s="436"/>
      <c r="W32" s="437" t="s">
        <v>36</v>
      </c>
      <c r="Y32" s="3"/>
    </row>
    <row r="33" spans="2:29" ht="14.25" customHeight="1" x14ac:dyDescent="0.25">
      <c r="B33" s="463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5"/>
      <c r="N33" s="444"/>
      <c r="O33" s="466"/>
      <c r="P33" s="466"/>
      <c r="Q33" s="466"/>
      <c r="R33" s="466"/>
      <c r="S33" s="445"/>
      <c r="T33" s="44" t="s">
        <v>12</v>
      </c>
      <c r="U33" s="44" t="s">
        <v>13</v>
      </c>
      <c r="V33" s="221" t="s">
        <v>37</v>
      </c>
      <c r="W33" s="467"/>
    </row>
    <row r="34" spans="2:29" ht="14.25" customHeight="1" x14ac:dyDescent="0.25">
      <c r="B34" s="411">
        <v>1</v>
      </c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4"/>
      <c r="N34" s="411">
        <v>2</v>
      </c>
      <c r="O34" s="393"/>
      <c r="P34" s="393"/>
      <c r="Q34" s="393"/>
      <c r="R34" s="393"/>
      <c r="S34" s="394"/>
      <c r="T34" s="240">
        <v>3</v>
      </c>
      <c r="U34" s="239">
        <v>4</v>
      </c>
      <c r="V34" s="239">
        <v>5</v>
      </c>
      <c r="W34" s="239">
        <v>6</v>
      </c>
    </row>
    <row r="35" spans="2:29" ht="14.25" customHeight="1" x14ac:dyDescent="0.25">
      <c r="B35" s="275">
        <v>2</v>
      </c>
      <c r="C35" s="276" t="s">
        <v>73</v>
      </c>
      <c r="D35" s="277">
        <v>4</v>
      </c>
      <c r="E35" s="276" t="s">
        <v>65</v>
      </c>
      <c r="F35" s="276" t="s">
        <v>72</v>
      </c>
      <c r="G35" s="276">
        <v>15</v>
      </c>
      <c r="H35" s="276">
        <v>12</v>
      </c>
      <c r="I35" s="276" t="s">
        <v>38</v>
      </c>
      <c r="J35" s="278"/>
      <c r="K35" s="278"/>
      <c r="L35" s="278"/>
      <c r="M35" s="278"/>
      <c r="N35" s="287" t="s">
        <v>56</v>
      </c>
      <c r="O35" s="277"/>
      <c r="P35" s="277"/>
      <c r="Q35" s="277"/>
      <c r="R35" s="277"/>
      <c r="S35" s="288"/>
      <c r="T35" s="275"/>
      <c r="U35" s="275"/>
      <c r="V35" s="289"/>
      <c r="W35" s="290">
        <f>W36</f>
        <v>25000000</v>
      </c>
    </row>
    <row r="36" spans="2:29" ht="14.25" customHeight="1" x14ac:dyDescent="0.25">
      <c r="B36" s="129">
        <v>2</v>
      </c>
      <c r="C36" s="279" t="s">
        <v>73</v>
      </c>
      <c r="D36" s="102">
        <v>4</v>
      </c>
      <c r="E36" s="279" t="s">
        <v>65</v>
      </c>
      <c r="F36" s="279" t="s">
        <v>72</v>
      </c>
      <c r="G36" s="279">
        <v>15</v>
      </c>
      <c r="H36" s="279">
        <v>12</v>
      </c>
      <c r="I36" s="279" t="s">
        <v>38</v>
      </c>
      <c r="J36" s="280" t="s">
        <v>20</v>
      </c>
      <c r="K36" s="281"/>
      <c r="L36" s="281"/>
      <c r="M36" s="281"/>
      <c r="N36" s="291" t="s">
        <v>57</v>
      </c>
      <c r="O36" s="190"/>
      <c r="P36" s="102"/>
      <c r="Q36" s="102"/>
      <c r="R36" s="102"/>
      <c r="S36" s="292"/>
      <c r="T36" s="129"/>
      <c r="U36" s="129"/>
      <c r="V36" s="293"/>
      <c r="W36" s="294">
        <f>W38+W47</f>
        <v>25000000</v>
      </c>
    </row>
    <row r="37" spans="2:29" ht="14.25" customHeight="1" x14ac:dyDescent="0.25">
      <c r="B37" s="129">
        <v>2</v>
      </c>
      <c r="C37" s="279" t="s">
        <v>73</v>
      </c>
      <c r="D37" s="102">
        <v>4</v>
      </c>
      <c r="E37" s="279" t="s">
        <v>65</v>
      </c>
      <c r="F37" s="279" t="s">
        <v>72</v>
      </c>
      <c r="G37" s="279">
        <v>15</v>
      </c>
      <c r="H37" s="279">
        <v>12</v>
      </c>
      <c r="I37" s="279" t="s">
        <v>38</v>
      </c>
      <c r="J37" s="280" t="s">
        <v>20</v>
      </c>
      <c r="K37" s="103" t="s">
        <v>202</v>
      </c>
      <c r="L37" s="117"/>
      <c r="M37" s="117"/>
      <c r="N37" s="130"/>
      <c r="O37" s="120" t="s">
        <v>137</v>
      </c>
      <c r="P37" s="110"/>
      <c r="Q37" s="110"/>
      <c r="R37" s="110"/>
      <c r="S37" s="247"/>
      <c r="T37" s="85"/>
      <c r="U37" s="85"/>
      <c r="V37" s="187"/>
      <c r="W37" s="133"/>
    </row>
    <row r="38" spans="2:29" ht="14.25" customHeight="1" x14ac:dyDescent="0.25">
      <c r="B38" s="129">
        <v>2</v>
      </c>
      <c r="C38" s="279" t="s">
        <v>73</v>
      </c>
      <c r="D38" s="102">
        <v>4</v>
      </c>
      <c r="E38" s="279" t="s">
        <v>65</v>
      </c>
      <c r="F38" s="279" t="s">
        <v>72</v>
      </c>
      <c r="G38" s="279">
        <v>15</v>
      </c>
      <c r="H38" s="279">
        <v>12</v>
      </c>
      <c r="I38" s="279" t="s">
        <v>38</v>
      </c>
      <c r="J38" s="280" t="s">
        <v>20</v>
      </c>
      <c r="K38" s="103" t="s">
        <v>202</v>
      </c>
      <c r="L38" s="103" t="s">
        <v>65</v>
      </c>
      <c r="M38" s="117"/>
      <c r="N38" s="130"/>
      <c r="O38" s="120"/>
      <c r="P38" s="110" t="s">
        <v>138</v>
      </c>
      <c r="Q38" s="110"/>
      <c r="R38" s="110"/>
      <c r="S38" s="247"/>
      <c r="T38" s="85"/>
      <c r="U38" s="85"/>
      <c r="V38" s="187"/>
      <c r="W38" s="133">
        <f>W39</f>
        <v>7695000</v>
      </c>
      <c r="Y38" s="3"/>
    </row>
    <row r="39" spans="2:29" ht="14.25" customHeight="1" x14ac:dyDescent="0.25">
      <c r="B39" s="100">
        <v>2</v>
      </c>
      <c r="C39" s="101" t="s">
        <v>73</v>
      </c>
      <c r="D39" s="102">
        <v>4</v>
      </c>
      <c r="E39" s="101" t="s">
        <v>65</v>
      </c>
      <c r="F39" s="101" t="s">
        <v>72</v>
      </c>
      <c r="G39" s="101">
        <v>15</v>
      </c>
      <c r="H39" s="101">
        <v>12</v>
      </c>
      <c r="I39" s="101" t="s">
        <v>38</v>
      </c>
      <c r="J39" s="103" t="s">
        <v>20</v>
      </c>
      <c r="K39" s="103" t="s">
        <v>19</v>
      </c>
      <c r="L39" s="103" t="s">
        <v>141</v>
      </c>
      <c r="M39" s="103">
        <v>11</v>
      </c>
      <c r="N39" s="168"/>
      <c r="O39" s="83" t="s">
        <v>190</v>
      </c>
      <c r="P39" s="83"/>
      <c r="Q39" s="190"/>
      <c r="R39" s="83"/>
      <c r="S39" s="84"/>
      <c r="T39" s="85"/>
      <c r="U39" s="169"/>
      <c r="V39" s="170"/>
      <c r="W39" s="86">
        <f>W41</f>
        <v>7695000</v>
      </c>
    </row>
    <row r="40" spans="2:29" ht="14.25" customHeight="1" x14ac:dyDescent="0.25">
      <c r="B40" s="109"/>
      <c r="C40" s="110"/>
      <c r="D40" s="111"/>
      <c r="E40" s="110"/>
      <c r="F40" s="82"/>
      <c r="G40" s="82"/>
      <c r="H40" s="82"/>
      <c r="I40" s="82"/>
      <c r="J40" s="103"/>
      <c r="K40" s="103"/>
      <c r="L40" s="103"/>
      <c r="M40" s="103"/>
      <c r="N40" s="168"/>
      <c r="O40" s="83"/>
      <c r="P40" s="83" t="s">
        <v>191</v>
      </c>
      <c r="Q40" s="83"/>
      <c r="R40" s="190"/>
      <c r="S40" s="83"/>
      <c r="T40" s="85"/>
      <c r="U40" s="169"/>
      <c r="V40" s="170"/>
      <c r="W40" s="86">
        <f>W41</f>
        <v>7695000</v>
      </c>
    </row>
    <row r="41" spans="2:29" ht="14.25" customHeight="1" x14ac:dyDescent="0.25">
      <c r="B41" s="109"/>
      <c r="C41" s="110"/>
      <c r="D41" s="111"/>
      <c r="E41" s="110"/>
      <c r="F41" s="82"/>
      <c r="G41" s="82"/>
      <c r="H41" s="82"/>
      <c r="I41" s="82"/>
      <c r="J41" s="103"/>
      <c r="K41" s="103"/>
      <c r="L41" s="103"/>
      <c r="M41" s="103"/>
      <c r="N41" s="168"/>
      <c r="O41" s="83"/>
      <c r="P41" s="83"/>
      <c r="Q41" s="83" t="s">
        <v>251</v>
      </c>
      <c r="R41" s="190"/>
      <c r="S41" s="83"/>
      <c r="T41" s="85"/>
      <c r="U41" s="169"/>
      <c r="V41" s="170"/>
      <c r="W41" s="86">
        <f>W42+W43+W44+W45+W46</f>
        <v>7695000</v>
      </c>
    </row>
    <row r="42" spans="2:29" ht="14.25" customHeight="1" x14ac:dyDescent="0.25">
      <c r="B42" s="109"/>
      <c r="C42" s="110"/>
      <c r="D42" s="111"/>
      <c r="E42" s="110"/>
      <c r="F42" s="82"/>
      <c r="G42" s="82"/>
      <c r="H42" s="82"/>
      <c r="I42" s="82"/>
      <c r="J42" s="117"/>
      <c r="K42" s="117"/>
      <c r="L42" s="117"/>
      <c r="M42" s="117"/>
      <c r="N42" s="114"/>
      <c r="O42" s="113"/>
      <c r="P42" s="83"/>
      <c r="Q42" s="113"/>
      <c r="R42" s="171" t="s">
        <v>216</v>
      </c>
      <c r="S42" s="113"/>
      <c r="T42" s="85">
        <v>19</v>
      </c>
      <c r="U42" s="169" t="s">
        <v>140</v>
      </c>
      <c r="V42" s="170">
        <v>100000</v>
      </c>
      <c r="W42" s="86">
        <f>T42*V42</f>
        <v>1900000</v>
      </c>
      <c r="Y42" s="71"/>
    </row>
    <row r="43" spans="2:29" x14ac:dyDescent="0.25">
      <c r="B43" s="109"/>
      <c r="C43" s="110"/>
      <c r="D43" s="111"/>
      <c r="E43" s="110"/>
      <c r="F43" s="82"/>
      <c r="G43" s="82"/>
      <c r="H43" s="82"/>
      <c r="I43" s="82"/>
      <c r="J43" s="117"/>
      <c r="K43" s="117"/>
      <c r="L43" s="117"/>
      <c r="M43" s="117"/>
      <c r="N43" s="114"/>
      <c r="O43" s="113"/>
      <c r="P43" s="83"/>
      <c r="Q43" s="110"/>
      <c r="R43" s="171" t="s">
        <v>217</v>
      </c>
      <c r="S43" s="110"/>
      <c r="T43" s="85">
        <v>19</v>
      </c>
      <c r="U43" s="169" t="s">
        <v>140</v>
      </c>
      <c r="V43" s="170">
        <v>80000</v>
      </c>
      <c r="W43" s="86">
        <f t="shared" ref="W43:W45" si="0">T43*V43</f>
        <v>1520000</v>
      </c>
      <c r="Y43" s="71"/>
      <c r="AC43" s="3" t="e">
        <f>#REF!/3</f>
        <v>#REF!</v>
      </c>
    </row>
    <row r="44" spans="2:29" x14ac:dyDescent="0.25">
      <c r="B44" s="100"/>
      <c r="C44" s="101"/>
      <c r="D44" s="102"/>
      <c r="E44" s="101"/>
      <c r="F44" s="101"/>
      <c r="G44" s="101"/>
      <c r="H44" s="101"/>
      <c r="I44" s="101"/>
      <c r="J44" s="103"/>
      <c r="K44" s="103"/>
      <c r="L44" s="103"/>
      <c r="M44" s="103"/>
      <c r="N44" s="114"/>
      <c r="O44" s="113"/>
      <c r="P44" s="83"/>
      <c r="Q44" s="110"/>
      <c r="R44" s="171" t="s">
        <v>218</v>
      </c>
      <c r="S44" s="110"/>
      <c r="T44" s="85">
        <v>19</v>
      </c>
      <c r="U44" s="169" t="s">
        <v>140</v>
      </c>
      <c r="V44" s="170">
        <v>75000</v>
      </c>
      <c r="W44" s="86">
        <f t="shared" si="0"/>
        <v>1425000</v>
      </c>
      <c r="Y44" s="71"/>
    </row>
    <row r="45" spans="2:29" x14ac:dyDescent="0.25">
      <c r="B45" s="109"/>
      <c r="C45" s="110"/>
      <c r="D45" s="111"/>
      <c r="E45" s="110"/>
      <c r="F45" s="82"/>
      <c r="G45" s="82"/>
      <c r="H45" s="82"/>
      <c r="I45" s="82"/>
      <c r="J45" s="117"/>
      <c r="K45" s="117"/>
      <c r="L45" s="117"/>
      <c r="M45" s="117"/>
      <c r="N45" s="114"/>
      <c r="O45" s="113"/>
      <c r="P45" s="83"/>
      <c r="Q45" s="110"/>
      <c r="R45" s="171" t="s">
        <v>219</v>
      </c>
      <c r="S45" s="110"/>
      <c r="T45" s="85">
        <v>57</v>
      </c>
      <c r="U45" s="169" t="s">
        <v>140</v>
      </c>
      <c r="V45" s="170">
        <v>50000</v>
      </c>
      <c r="W45" s="86">
        <f t="shared" si="0"/>
        <v>2850000</v>
      </c>
    </row>
    <row r="46" spans="2:29" x14ac:dyDescent="0.25">
      <c r="B46" s="109"/>
      <c r="C46" s="110"/>
      <c r="D46" s="111"/>
      <c r="E46" s="110"/>
      <c r="F46" s="82"/>
      <c r="G46" s="82"/>
      <c r="H46" s="82"/>
      <c r="I46" s="82"/>
      <c r="J46" s="117"/>
      <c r="K46" s="117"/>
      <c r="L46" s="117"/>
      <c r="M46" s="117"/>
      <c r="N46" s="114"/>
      <c r="O46" s="113"/>
      <c r="P46" s="83"/>
      <c r="Q46" s="110"/>
      <c r="R46" s="171"/>
      <c r="S46" s="110"/>
      <c r="T46" s="85"/>
      <c r="U46" s="85"/>
      <c r="V46" s="86"/>
      <c r="W46" s="86"/>
    </row>
    <row r="47" spans="2:29" x14ac:dyDescent="0.25">
      <c r="B47" s="100">
        <v>2</v>
      </c>
      <c r="C47" s="101" t="s">
        <v>73</v>
      </c>
      <c r="D47" s="102">
        <v>4</v>
      </c>
      <c r="E47" s="101" t="s">
        <v>65</v>
      </c>
      <c r="F47" s="101" t="s">
        <v>72</v>
      </c>
      <c r="G47" s="101">
        <v>15</v>
      </c>
      <c r="H47" s="101">
        <v>12</v>
      </c>
      <c r="I47" s="101" t="s">
        <v>38</v>
      </c>
      <c r="J47" s="116" t="s">
        <v>20</v>
      </c>
      <c r="K47" s="116" t="s">
        <v>20</v>
      </c>
      <c r="L47" s="128"/>
      <c r="M47" s="128"/>
      <c r="N47" s="341" t="s">
        <v>66</v>
      </c>
      <c r="O47" s="120"/>
      <c r="P47" s="120"/>
      <c r="Q47" s="120"/>
      <c r="R47" s="120"/>
      <c r="S47" s="131"/>
      <c r="T47" s="129"/>
      <c r="U47" s="129"/>
      <c r="V47" s="132"/>
      <c r="W47" s="133">
        <f>W48+W53+W61+W81</f>
        <v>17305000</v>
      </c>
    </row>
    <row r="48" spans="2:29" x14ac:dyDescent="0.25">
      <c r="B48" s="109" t="s">
        <v>19</v>
      </c>
      <c r="C48" s="82" t="s">
        <v>55</v>
      </c>
      <c r="D48" s="111">
        <v>4</v>
      </c>
      <c r="E48" s="82" t="s">
        <v>65</v>
      </c>
      <c r="F48" s="82" t="s">
        <v>72</v>
      </c>
      <c r="G48" s="82">
        <v>17</v>
      </c>
      <c r="H48" s="82">
        <v>16</v>
      </c>
      <c r="I48" s="82" t="s">
        <v>38</v>
      </c>
      <c r="J48" s="103" t="s">
        <v>20</v>
      </c>
      <c r="K48" s="103" t="s">
        <v>20</v>
      </c>
      <c r="L48" s="103" t="s">
        <v>141</v>
      </c>
      <c r="M48" s="342" t="s">
        <v>148</v>
      </c>
      <c r="N48" s="112" t="s">
        <v>149</v>
      </c>
      <c r="O48" s="113"/>
      <c r="P48" s="113"/>
      <c r="Q48" s="113"/>
      <c r="R48" s="113"/>
      <c r="S48" s="113"/>
      <c r="T48" s="175"/>
      <c r="U48" s="175"/>
      <c r="V48" s="343"/>
      <c r="W48" s="295">
        <f>W50</f>
        <v>750000</v>
      </c>
    </row>
    <row r="49" spans="2:28" x14ac:dyDescent="0.25">
      <c r="B49" s="109"/>
      <c r="C49" s="110"/>
      <c r="D49" s="111"/>
      <c r="E49" s="110"/>
      <c r="F49" s="82"/>
      <c r="G49" s="82"/>
      <c r="H49" s="82"/>
      <c r="I49" s="82"/>
      <c r="J49" s="103"/>
      <c r="K49" s="103"/>
      <c r="L49" s="103"/>
      <c r="M49" s="342"/>
      <c r="N49" s="112" t="s">
        <v>150</v>
      </c>
      <c r="O49" s="113"/>
      <c r="P49" s="113"/>
      <c r="Q49" s="113"/>
      <c r="R49" s="113"/>
      <c r="S49" s="113"/>
      <c r="T49" s="175"/>
      <c r="U49" s="175"/>
      <c r="V49" s="343"/>
      <c r="W49" s="295"/>
    </row>
    <row r="50" spans="2:28" x14ac:dyDescent="0.25">
      <c r="B50" s="114"/>
      <c r="C50" s="110"/>
      <c r="D50" s="110"/>
      <c r="E50" s="110"/>
      <c r="F50" s="110"/>
      <c r="G50" s="110"/>
      <c r="H50" s="110"/>
      <c r="I50" s="110"/>
      <c r="J50" s="110"/>
      <c r="K50" s="110"/>
      <c r="L50" s="344"/>
      <c r="M50" s="345"/>
      <c r="N50" s="178" t="s">
        <v>252</v>
      </c>
      <c r="O50" s="173"/>
      <c r="P50" s="113"/>
      <c r="Q50" s="113"/>
      <c r="R50" s="113"/>
      <c r="S50" s="283"/>
      <c r="T50" s="175">
        <v>30</v>
      </c>
      <c r="U50" s="218" t="s">
        <v>154</v>
      </c>
      <c r="V50" s="177">
        <v>25000</v>
      </c>
      <c r="W50" s="295">
        <f>T50*V50</f>
        <v>750000</v>
      </c>
    </row>
    <row r="51" spans="2:28" x14ac:dyDescent="0.25">
      <c r="B51" s="100"/>
      <c r="C51" s="101"/>
      <c r="D51" s="102"/>
      <c r="E51" s="101"/>
      <c r="F51" s="101"/>
      <c r="G51" s="101"/>
      <c r="H51" s="101"/>
      <c r="I51" s="101"/>
      <c r="J51" s="116"/>
      <c r="K51" s="116"/>
      <c r="L51" s="128"/>
      <c r="M51" s="128"/>
      <c r="N51" s="341"/>
      <c r="O51" s="120"/>
      <c r="P51" s="120"/>
      <c r="Q51" s="120"/>
      <c r="R51" s="120"/>
      <c r="S51" s="120"/>
      <c r="T51" s="129"/>
      <c r="U51" s="129"/>
      <c r="V51" s="132"/>
      <c r="W51" s="133"/>
    </row>
    <row r="52" spans="2:28" x14ac:dyDescent="0.25">
      <c r="B52" s="100">
        <v>2</v>
      </c>
      <c r="C52" s="101" t="s">
        <v>73</v>
      </c>
      <c r="D52" s="102">
        <v>4</v>
      </c>
      <c r="E52" s="101" t="s">
        <v>65</v>
      </c>
      <c r="F52" s="101" t="s">
        <v>72</v>
      </c>
      <c r="G52" s="101">
        <v>15</v>
      </c>
      <c r="H52" s="101">
        <v>12</v>
      </c>
      <c r="I52" s="101" t="s">
        <v>38</v>
      </c>
      <c r="J52" s="116" t="s">
        <v>20</v>
      </c>
      <c r="K52" s="116" t="s">
        <v>20</v>
      </c>
      <c r="L52" s="116" t="s">
        <v>159</v>
      </c>
      <c r="M52" s="116"/>
      <c r="N52" s="183" t="s">
        <v>160</v>
      </c>
      <c r="O52" s="184"/>
      <c r="P52" s="184"/>
      <c r="Q52" s="185"/>
      <c r="R52" s="185"/>
      <c r="S52" s="185"/>
      <c r="T52" s="72"/>
      <c r="U52" s="72"/>
      <c r="V52" s="77"/>
      <c r="W52" s="88"/>
    </row>
    <row r="53" spans="2:28" x14ac:dyDescent="0.25">
      <c r="B53" s="100">
        <v>2</v>
      </c>
      <c r="C53" s="101" t="s">
        <v>73</v>
      </c>
      <c r="D53" s="102">
        <v>4</v>
      </c>
      <c r="E53" s="101" t="s">
        <v>65</v>
      </c>
      <c r="F53" s="101" t="s">
        <v>72</v>
      </c>
      <c r="G53" s="101">
        <v>15</v>
      </c>
      <c r="H53" s="101">
        <v>12</v>
      </c>
      <c r="I53" s="101" t="s">
        <v>38</v>
      </c>
      <c r="J53" s="103" t="s">
        <v>20</v>
      </c>
      <c r="K53" s="103" t="s">
        <v>20</v>
      </c>
      <c r="L53" s="103" t="s">
        <v>159</v>
      </c>
      <c r="M53" s="103" t="s">
        <v>43</v>
      </c>
      <c r="N53" s="189" t="s">
        <v>161</v>
      </c>
      <c r="O53" s="346"/>
      <c r="P53" s="75"/>
      <c r="Q53" s="80"/>
      <c r="R53" s="80"/>
      <c r="S53" s="80"/>
      <c r="T53" s="72"/>
      <c r="U53" s="72"/>
      <c r="V53" s="78"/>
      <c r="W53" s="78">
        <f>W54+W56+W58</f>
        <v>3000000</v>
      </c>
    </row>
    <row r="54" spans="2:28" x14ac:dyDescent="0.25">
      <c r="B54" s="100"/>
      <c r="C54" s="101"/>
      <c r="D54" s="102"/>
      <c r="E54" s="101"/>
      <c r="F54" s="101"/>
      <c r="G54" s="101"/>
      <c r="H54" s="101"/>
      <c r="I54" s="101"/>
      <c r="J54" s="103"/>
      <c r="K54" s="103"/>
      <c r="L54" s="103"/>
      <c r="M54" s="103"/>
      <c r="N54" s="347" t="s">
        <v>198</v>
      </c>
      <c r="O54" s="346"/>
      <c r="P54" s="75"/>
      <c r="Q54" s="80"/>
      <c r="R54" s="80"/>
      <c r="S54" s="80"/>
      <c r="T54" s="72">
        <v>4</v>
      </c>
      <c r="U54" s="72" t="s">
        <v>140</v>
      </c>
      <c r="V54" s="78">
        <v>250000</v>
      </c>
      <c r="W54" s="78">
        <f>T54*V54</f>
        <v>1000000</v>
      </c>
      <c r="Z54" t="e">
        <f>Z51/Z52</f>
        <v>#DIV/0!</v>
      </c>
    </row>
    <row r="55" spans="2:28" ht="15" customHeight="1" x14ac:dyDescent="0.25">
      <c r="B55" s="100"/>
      <c r="C55" s="101"/>
      <c r="D55" s="102"/>
      <c r="E55" s="101"/>
      <c r="F55" s="101"/>
      <c r="G55" s="101"/>
      <c r="H55" s="101"/>
      <c r="I55" s="101"/>
      <c r="J55" s="103"/>
      <c r="K55" s="103"/>
      <c r="L55" s="103"/>
      <c r="M55" s="103"/>
      <c r="N55" s="347"/>
      <c r="O55" s="346" t="s">
        <v>193</v>
      </c>
      <c r="P55" s="75"/>
      <c r="Q55" s="80"/>
      <c r="R55" s="80"/>
      <c r="S55" s="80"/>
      <c r="T55" s="72"/>
      <c r="U55" s="72"/>
      <c r="V55" s="78"/>
      <c r="W55" s="78"/>
    </row>
    <row r="56" spans="2:28" ht="15" customHeight="1" x14ac:dyDescent="0.25">
      <c r="B56" s="109"/>
      <c r="C56" s="110"/>
      <c r="D56" s="111"/>
      <c r="E56" s="110"/>
      <c r="F56" s="82"/>
      <c r="G56" s="82"/>
      <c r="H56" s="82"/>
      <c r="I56" s="82"/>
      <c r="J56" s="117"/>
      <c r="K56" s="117"/>
      <c r="L56" s="117"/>
      <c r="M56" s="117"/>
      <c r="N56" s="347" t="s">
        <v>199</v>
      </c>
      <c r="O56" s="346"/>
      <c r="P56" s="75"/>
      <c r="Q56" s="80"/>
      <c r="R56" s="80"/>
      <c r="S56" s="80"/>
      <c r="T56" s="72">
        <v>4</v>
      </c>
      <c r="U56" s="72" t="s">
        <v>140</v>
      </c>
      <c r="V56" s="78">
        <v>250000</v>
      </c>
      <c r="W56" s="78">
        <f>T56*V56</f>
        <v>1000000</v>
      </c>
      <c r="X56" s="8"/>
      <c r="Y56" s="8"/>
      <c r="Z56" s="8"/>
      <c r="AA56" s="8"/>
      <c r="AB56" s="7"/>
    </row>
    <row r="57" spans="2:28" ht="12" customHeight="1" x14ac:dyDescent="0.25">
      <c r="B57" s="109"/>
      <c r="C57" s="110"/>
      <c r="D57" s="111"/>
      <c r="E57" s="110"/>
      <c r="F57" s="82"/>
      <c r="G57" s="82"/>
      <c r="H57" s="82"/>
      <c r="I57" s="82"/>
      <c r="J57" s="117"/>
      <c r="K57" s="117"/>
      <c r="L57" s="117"/>
      <c r="M57" s="117"/>
      <c r="N57" s="347"/>
      <c r="O57" s="346" t="s">
        <v>194</v>
      </c>
      <c r="P57" s="75"/>
      <c r="Q57" s="80"/>
      <c r="R57" s="80"/>
      <c r="S57" s="80"/>
      <c r="T57" s="72"/>
      <c r="U57" s="72"/>
      <c r="V57" s="78"/>
      <c r="W57" s="78"/>
      <c r="X57" s="6"/>
      <c r="Y57" s="6"/>
      <c r="Z57" s="6"/>
      <c r="AA57" s="6"/>
      <c r="AB57" s="7"/>
    </row>
    <row r="58" spans="2:28" ht="12" customHeight="1" x14ac:dyDescent="0.25">
      <c r="B58" s="109"/>
      <c r="C58" s="110"/>
      <c r="D58" s="111"/>
      <c r="E58" s="110"/>
      <c r="F58" s="82"/>
      <c r="G58" s="82"/>
      <c r="H58" s="82"/>
      <c r="I58" s="82"/>
      <c r="J58" s="117"/>
      <c r="K58" s="117"/>
      <c r="L58" s="117"/>
      <c r="M58" s="117"/>
      <c r="N58" s="347" t="s">
        <v>253</v>
      </c>
      <c r="O58" s="346"/>
      <c r="P58" s="75"/>
      <c r="Q58" s="80"/>
      <c r="R58" s="80"/>
      <c r="S58" s="80"/>
      <c r="T58" s="72">
        <v>4</v>
      </c>
      <c r="U58" s="72" t="s">
        <v>140</v>
      </c>
      <c r="V58" s="78">
        <v>250000</v>
      </c>
      <c r="W58" s="78">
        <f>T58*V58</f>
        <v>1000000</v>
      </c>
      <c r="X58" s="6"/>
      <c r="Y58" s="6"/>
      <c r="Z58" s="6"/>
      <c r="AA58" s="6"/>
      <c r="AB58" s="7"/>
    </row>
    <row r="59" spans="2:28" ht="12" customHeight="1" x14ac:dyDescent="0.25">
      <c r="B59" s="109"/>
      <c r="C59" s="110"/>
      <c r="D59" s="111"/>
      <c r="E59" s="110"/>
      <c r="F59" s="82"/>
      <c r="G59" s="82"/>
      <c r="H59" s="82"/>
      <c r="I59" s="82"/>
      <c r="J59" s="117"/>
      <c r="K59" s="117"/>
      <c r="L59" s="117"/>
      <c r="M59" s="117"/>
      <c r="N59" s="347"/>
      <c r="O59" s="346" t="s">
        <v>194</v>
      </c>
      <c r="P59" s="75"/>
      <c r="Q59" s="80"/>
      <c r="R59" s="80"/>
      <c r="S59" s="80"/>
      <c r="T59" s="72"/>
      <c r="U59" s="72"/>
      <c r="V59" s="78"/>
      <c r="W59" s="78"/>
      <c r="X59" s="6"/>
      <c r="Y59" s="6"/>
      <c r="Z59" s="6"/>
      <c r="AA59" s="6"/>
      <c r="AB59" s="7"/>
    </row>
    <row r="60" spans="2:28" x14ac:dyDescent="0.25">
      <c r="B60" s="109"/>
      <c r="C60" s="110"/>
      <c r="D60" s="111"/>
      <c r="E60" s="110"/>
      <c r="F60" s="82"/>
      <c r="G60" s="82"/>
      <c r="H60" s="82"/>
      <c r="I60" s="82"/>
      <c r="J60" s="117"/>
      <c r="K60" s="117"/>
      <c r="L60" s="117"/>
      <c r="M60" s="117"/>
      <c r="N60" s="347"/>
      <c r="O60" s="346"/>
      <c r="P60" s="75"/>
      <c r="Q60" s="80"/>
      <c r="R60" s="80"/>
      <c r="S60" s="80"/>
      <c r="T60" s="72"/>
      <c r="U60" s="72"/>
      <c r="V60" s="78"/>
      <c r="W60" s="78"/>
    </row>
    <row r="61" spans="2:28" x14ac:dyDescent="0.25">
      <c r="B61" s="100">
        <v>2</v>
      </c>
      <c r="C61" s="101" t="s">
        <v>73</v>
      </c>
      <c r="D61" s="102">
        <v>4</v>
      </c>
      <c r="E61" s="101" t="s">
        <v>65</v>
      </c>
      <c r="F61" s="101" t="s">
        <v>72</v>
      </c>
      <c r="G61" s="101">
        <v>15</v>
      </c>
      <c r="H61" s="101">
        <v>12</v>
      </c>
      <c r="I61" s="101" t="s">
        <v>38</v>
      </c>
      <c r="J61" s="116" t="s">
        <v>20</v>
      </c>
      <c r="K61" s="116" t="s">
        <v>20</v>
      </c>
      <c r="L61" s="116" t="s">
        <v>165</v>
      </c>
      <c r="M61" s="348"/>
      <c r="N61" s="185" t="s">
        <v>166</v>
      </c>
      <c r="O61" s="194"/>
      <c r="P61" s="185"/>
      <c r="Q61" s="185"/>
      <c r="R61" s="185"/>
      <c r="S61" s="185"/>
      <c r="T61" s="349"/>
      <c r="U61" s="349"/>
      <c r="V61" s="195"/>
      <c r="W61" s="88">
        <f>W62</f>
        <v>80000</v>
      </c>
    </row>
    <row r="62" spans="2:28" x14ac:dyDescent="0.25">
      <c r="B62" s="100">
        <v>2</v>
      </c>
      <c r="C62" s="101" t="s">
        <v>73</v>
      </c>
      <c r="D62" s="102">
        <v>4</v>
      </c>
      <c r="E62" s="101" t="s">
        <v>65</v>
      </c>
      <c r="F62" s="101" t="s">
        <v>72</v>
      </c>
      <c r="G62" s="101">
        <v>15</v>
      </c>
      <c r="H62" s="101">
        <v>12</v>
      </c>
      <c r="I62" s="101" t="s">
        <v>38</v>
      </c>
      <c r="J62" s="103" t="s">
        <v>20</v>
      </c>
      <c r="K62" s="103" t="s">
        <v>20</v>
      </c>
      <c r="L62" s="103" t="s">
        <v>165</v>
      </c>
      <c r="M62" s="342" t="s">
        <v>39</v>
      </c>
      <c r="N62" s="80" t="s">
        <v>167</v>
      </c>
      <c r="O62" s="185"/>
      <c r="P62" s="80"/>
      <c r="Q62" s="80"/>
      <c r="R62" s="80"/>
      <c r="S62" s="80"/>
      <c r="T62" s="350"/>
      <c r="U62" s="350"/>
      <c r="V62" s="77"/>
      <c r="W62" s="78">
        <f>W63</f>
        <v>80000</v>
      </c>
    </row>
    <row r="63" spans="2:28" x14ac:dyDescent="0.25">
      <c r="B63" s="114"/>
      <c r="C63" s="110"/>
      <c r="D63" s="110"/>
      <c r="E63" s="110"/>
      <c r="F63" s="110"/>
      <c r="G63" s="110"/>
      <c r="H63" s="110"/>
      <c r="I63" s="110"/>
      <c r="J63" s="110"/>
      <c r="K63" s="110"/>
      <c r="L63" s="115"/>
      <c r="M63" s="351"/>
      <c r="N63" s="74" t="s">
        <v>168</v>
      </c>
      <c r="O63" s="80"/>
      <c r="P63" s="80"/>
      <c r="Q63" s="80"/>
      <c r="R63" s="80"/>
      <c r="S63" s="80"/>
      <c r="T63" s="350">
        <v>320</v>
      </c>
      <c r="U63" s="350" t="s">
        <v>152</v>
      </c>
      <c r="V63" s="77">
        <v>250</v>
      </c>
      <c r="W63" s="78">
        <f>T63*V63</f>
        <v>80000</v>
      </c>
    </row>
    <row r="64" spans="2:28" x14ac:dyDescent="0.25">
      <c r="B64" s="122"/>
      <c r="C64" s="123"/>
      <c r="D64" s="123"/>
      <c r="E64" s="123"/>
      <c r="F64" s="123"/>
      <c r="G64" s="123"/>
      <c r="H64" s="123"/>
      <c r="I64" s="123"/>
      <c r="J64" s="123"/>
      <c r="K64" s="123"/>
      <c r="L64" s="124"/>
      <c r="M64" s="124"/>
      <c r="N64" s="352"/>
      <c r="O64" s="353"/>
      <c r="P64" s="353"/>
      <c r="Q64" s="353"/>
      <c r="R64" s="353"/>
      <c r="S64" s="353"/>
      <c r="T64" s="354"/>
      <c r="U64" s="354"/>
      <c r="V64" s="355"/>
      <c r="W64" s="356"/>
    </row>
    <row r="65" spans="2:23" ht="15" customHeight="1" x14ac:dyDescent="0.25">
      <c r="B65" s="54" t="s">
        <v>53</v>
      </c>
      <c r="C65" s="55"/>
      <c r="D65" s="55"/>
      <c r="E65" s="55"/>
      <c r="F65" s="55"/>
      <c r="G65" s="55"/>
      <c r="H65" s="55"/>
      <c r="I65" s="55"/>
      <c r="J65" s="55" t="s">
        <v>54</v>
      </c>
      <c r="K65" s="55"/>
      <c r="L65" s="55"/>
      <c r="M65" s="55"/>
      <c r="N65" s="408" t="s">
        <v>195</v>
      </c>
      <c r="O65" s="409"/>
      <c r="P65" s="409"/>
      <c r="Q65" s="409"/>
      <c r="R65" s="409"/>
      <c r="S65" s="410"/>
      <c r="T65" s="411" t="s">
        <v>196</v>
      </c>
      <c r="U65" s="393"/>
      <c r="V65" s="393"/>
      <c r="W65" s="394"/>
    </row>
    <row r="66" spans="2:23" x14ac:dyDescent="0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51"/>
      <c r="M66" s="51"/>
      <c r="N66" s="10"/>
      <c r="O66" s="10"/>
      <c r="P66" s="10"/>
      <c r="Q66" s="9"/>
      <c r="R66" s="9"/>
      <c r="S66" s="9"/>
      <c r="T66" s="179"/>
      <c r="U66" s="179"/>
      <c r="V66" s="230"/>
      <c r="W66" s="231"/>
    </row>
    <row r="67" spans="2:23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51"/>
      <c r="M67" s="51"/>
      <c r="N67" s="10"/>
      <c r="O67" s="10"/>
      <c r="P67" s="10"/>
      <c r="Q67" s="9"/>
      <c r="R67" s="9"/>
      <c r="S67" s="9"/>
      <c r="T67" s="179"/>
      <c r="U67" s="179"/>
      <c r="V67" s="230"/>
      <c r="W67" s="231"/>
    </row>
    <row r="68" spans="2:23" x14ac:dyDescent="0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51"/>
      <c r="M68" s="51"/>
      <c r="N68" s="10"/>
      <c r="O68" s="10"/>
      <c r="P68" s="10"/>
      <c r="Q68" s="9"/>
      <c r="R68" s="9"/>
      <c r="S68" s="9"/>
      <c r="T68" s="179"/>
      <c r="U68" s="179"/>
      <c r="V68" s="230"/>
      <c r="W68" s="231"/>
    </row>
    <row r="69" spans="2:23" x14ac:dyDescent="0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51"/>
      <c r="M69" s="51"/>
      <c r="N69" s="10"/>
      <c r="O69" s="10"/>
      <c r="P69" s="10"/>
      <c r="Q69" s="9"/>
      <c r="R69" s="9"/>
      <c r="S69" s="9"/>
      <c r="T69" s="179"/>
      <c r="U69" s="179"/>
      <c r="V69" s="230"/>
      <c r="W69" s="231"/>
    </row>
    <row r="70" spans="2:23" x14ac:dyDescent="0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51"/>
      <c r="M70" s="51"/>
      <c r="N70" s="10"/>
      <c r="O70" s="10"/>
      <c r="P70" s="10"/>
      <c r="Q70" s="9"/>
      <c r="R70" s="9"/>
      <c r="S70" s="9"/>
      <c r="T70" s="179"/>
      <c r="U70" s="179"/>
      <c r="V70" s="230"/>
      <c r="W70" s="231"/>
    </row>
    <row r="71" spans="2:23" x14ac:dyDescent="0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51"/>
      <c r="M71" s="51"/>
      <c r="N71" s="10"/>
      <c r="O71" s="10"/>
      <c r="P71" s="10"/>
      <c r="Q71" s="9"/>
      <c r="R71" s="9"/>
      <c r="S71" s="9"/>
      <c r="T71" s="179"/>
      <c r="U71" s="179"/>
      <c r="V71" s="230"/>
      <c r="W71" s="231"/>
    </row>
    <row r="72" spans="2:23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51"/>
      <c r="M72" s="51"/>
      <c r="N72" s="10"/>
      <c r="O72" s="10"/>
      <c r="P72" s="10"/>
      <c r="Q72" s="9"/>
      <c r="R72" s="9"/>
      <c r="S72" s="9"/>
      <c r="T72" s="179"/>
      <c r="U72" s="179"/>
      <c r="V72" s="230"/>
      <c r="W72" s="231"/>
    </row>
    <row r="73" spans="2:23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51"/>
      <c r="M73" s="51"/>
      <c r="N73" s="10"/>
      <c r="O73" s="10"/>
      <c r="P73" s="10"/>
      <c r="Q73" s="9"/>
      <c r="R73" s="9"/>
      <c r="S73" s="9"/>
      <c r="T73" s="179"/>
      <c r="U73" s="179"/>
      <c r="V73" s="230"/>
      <c r="W73" s="231"/>
    </row>
    <row r="74" spans="2:23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51"/>
      <c r="M74" s="51"/>
      <c r="N74" s="10"/>
      <c r="O74" s="10"/>
      <c r="P74" s="10"/>
      <c r="Q74" s="9"/>
      <c r="R74" s="9"/>
      <c r="S74" s="9"/>
      <c r="T74" s="179"/>
      <c r="U74" s="179"/>
      <c r="V74" s="232"/>
      <c r="W74" s="231"/>
    </row>
    <row r="75" spans="2:23" x14ac:dyDescent="0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51"/>
      <c r="M75" s="51"/>
      <c r="N75" s="10"/>
      <c r="O75" s="10"/>
      <c r="P75" s="10"/>
      <c r="Q75" s="9"/>
      <c r="R75" s="9"/>
      <c r="S75" s="9"/>
      <c r="T75" s="179"/>
      <c r="U75" s="179"/>
      <c r="V75" s="232"/>
      <c r="W75" s="231"/>
    </row>
    <row r="76" spans="2:23" x14ac:dyDescent="0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51"/>
      <c r="M76" s="51"/>
      <c r="N76" s="10"/>
      <c r="O76" s="10"/>
      <c r="P76" s="10"/>
      <c r="Q76" s="9"/>
      <c r="R76" s="9"/>
      <c r="S76" s="9"/>
      <c r="T76" s="179"/>
      <c r="U76" s="179"/>
      <c r="V76" s="232"/>
      <c r="W76" s="231"/>
    </row>
    <row r="77" spans="2:23" x14ac:dyDescent="0.2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51"/>
      <c r="M77" s="51"/>
      <c r="N77" s="10"/>
      <c r="O77" s="10"/>
      <c r="P77" s="10"/>
      <c r="Q77" s="9"/>
      <c r="R77" s="9"/>
      <c r="S77" s="9"/>
      <c r="T77" s="179"/>
      <c r="U77" s="179"/>
      <c r="V77" s="232"/>
      <c r="W77" s="231"/>
    </row>
    <row r="78" spans="2:23" x14ac:dyDescent="0.25">
      <c r="B78" s="424" t="s">
        <v>34</v>
      </c>
      <c r="C78" s="425"/>
      <c r="D78" s="425"/>
      <c r="E78" s="425"/>
      <c r="F78" s="425"/>
      <c r="G78" s="425"/>
      <c r="H78" s="425"/>
      <c r="I78" s="425"/>
      <c r="J78" s="425"/>
      <c r="K78" s="425"/>
      <c r="L78" s="425"/>
      <c r="M78" s="462"/>
      <c r="N78" s="428" t="s">
        <v>35</v>
      </c>
      <c r="O78" s="429"/>
      <c r="P78" s="429"/>
      <c r="Q78" s="429"/>
      <c r="R78" s="429"/>
      <c r="S78" s="430"/>
      <c r="T78" s="434" t="s">
        <v>11</v>
      </c>
      <c r="U78" s="435"/>
      <c r="V78" s="436"/>
      <c r="W78" s="437" t="s">
        <v>36</v>
      </c>
    </row>
    <row r="79" spans="2:23" ht="24.75" x14ac:dyDescent="0.25">
      <c r="B79" s="463"/>
      <c r="C79" s="464"/>
      <c r="D79" s="464"/>
      <c r="E79" s="464"/>
      <c r="F79" s="464"/>
      <c r="G79" s="464"/>
      <c r="H79" s="464"/>
      <c r="I79" s="464"/>
      <c r="J79" s="464"/>
      <c r="K79" s="464"/>
      <c r="L79" s="464"/>
      <c r="M79" s="465"/>
      <c r="N79" s="444"/>
      <c r="O79" s="466"/>
      <c r="P79" s="466"/>
      <c r="Q79" s="466"/>
      <c r="R79" s="466"/>
      <c r="S79" s="445"/>
      <c r="T79" s="44" t="s">
        <v>12</v>
      </c>
      <c r="U79" s="44" t="s">
        <v>13</v>
      </c>
      <c r="V79" s="221" t="s">
        <v>37</v>
      </c>
      <c r="W79" s="467"/>
    </row>
    <row r="80" spans="2:23" x14ac:dyDescent="0.25">
      <c r="B80" s="411">
        <v>1</v>
      </c>
      <c r="C80" s="393"/>
      <c r="D80" s="393"/>
      <c r="E80" s="393"/>
      <c r="F80" s="393"/>
      <c r="G80" s="393"/>
      <c r="H80" s="393"/>
      <c r="I80" s="393"/>
      <c r="J80" s="393"/>
      <c r="K80" s="393"/>
      <c r="L80" s="393"/>
      <c r="M80" s="394"/>
      <c r="N80" s="411">
        <v>2</v>
      </c>
      <c r="O80" s="393"/>
      <c r="P80" s="393"/>
      <c r="Q80" s="393"/>
      <c r="R80" s="393"/>
      <c r="S80" s="394"/>
      <c r="T80" s="240">
        <v>3</v>
      </c>
      <c r="U80" s="239">
        <v>4</v>
      </c>
      <c r="V80" s="239">
        <v>5</v>
      </c>
      <c r="W80" s="239">
        <v>6</v>
      </c>
    </row>
    <row r="81" spans="2:23" x14ac:dyDescent="0.25">
      <c r="B81" s="327">
        <v>2</v>
      </c>
      <c r="C81" s="328" t="s">
        <v>73</v>
      </c>
      <c r="D81" s="277">
        <v>4</v>
      </c>
      <c r="E81" s="328" t="s">
        <v>65</v>
      </c>
      <c r="F81" s="328" t="s">
        <v>72</v>
      </c>
      <c r="G81" s="328">
        <v>15</v>
      </c>
      <c r="H81" s="328">
        <v>12</v>
      </c>
      <c r="I81" s="328" t="s">
        <v>38</v>
      </c>
      <c r="J81" s="329" t="s">
        <v>20</v>
      </c>
      <c r="K81" s="329" t="s">
        <v>20</v>
      </c>
      <c r="L81" s="330" t="s">
        <v>148</v>
      </c>
      <c r="M81" s="331"/>
      <c r="N81" s="332" t="s">
        <v>221</v>
      </c>
      <c r="O81" s="333"/>
      <c r="P81" s="334"/>
      <c r="Q81" s="335"/>
      <c r="R81" s="335"/>
      <c r="S81" s="335"/>
      <c r="T81" s="275"/>
      <c r="U81" s="336"/>
      <c r="V81" s="337"/>
      <c r="W81" s="338">
        <f>W82</f>
        <v>13475000</v>
      </c>
    </row>
    <row r="82" spans="2:23" x14ac:dyDescent="0.25">
      <c r="B82" s="100">
        <v>2</v>
      </c>
      <c r="C82" s="101" t="s">
        <v>73</v>
      </c>
      <c r="D82" s="102">
        <v>4</v>
      </c>
      <c r="E82" s="101" t="s">
        <v>65</v>
      </c>
      <c r="F82" s="101" t="s">
        <v>72</v>
      </c>
      <c r="G82" s="101">
        <v>15</v>
      </c>
      <c r="H82" s="101">
        <v>12</v>
      </c>
      <c r="I82" s="101" t="s">
        <v>38</v>
      </c>
      <c r="J82" s="182" t="s">
        <v>20</v>
      </c>
      <c r="K82" s="182" t="s">
        <v>20</v>
      </c>
      <c r="L82" s="173" t="s">
        <v>148</v>
      </c>
      <c r="M82" s="173">
        <v>2</v>
      </c>
      <c r="N82" s="339" t="s">
        <v>241</v>
      </c>
      <c r="O82" s="134"/>
      <c r="P82" s="83"/>
      <c r="Q82" s="110"/>
      <c r="R82" s="110"/>
      <c r="S82" s="110"/>
      <c r="T82" s="85"/>
      <c r="U82" s="85"/>
      <c r="V82" s="210"/>
      <c r="W82" s="86">
        <f>W83+W87</f>
        <v>13475000</v>
      </c>
    </row>
    <row r="83" spans="2:23" x14ac:dyDescent="0.25">
      <c r="B83" s="112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340" t="s">
        <v>222</v>
      </c>
      <c r="O83" s="134"/>
      <c r="P83" s="83"/>
      <c r="Q83" s="110"/>
      <c r="R83" s="110"/>
      <c r="S83" s="110"/>
      <c r="T83" s="85"/>
      <c r="U83" s="85"/>
      <c r="V83" s="210"/>
      <c r="W83" s="86">
        <f>SUM(W84:W85)</f>
        <v>3675000</v>
      </c>
    </row>
    <row r="84" spans="2:23" x14ac:dyDescent="0.25">
      <c r="B84" s="11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208"/>
      <c r="O84" s="209" t="s">
        <v>242</v>
      </c>
      <c r="P84" s="83"/>
      <c r="Q84" s="83"/>
      <c r="R84" s="83"/>
      <c r="S84" s="83"/>
      <c r="T84" s="85">
        <v>105</v>
      </c>
      <c r="U84" s="169" t="s">
        <v>140</v>
      </c>
      <c r="V84" s="170">
        <v>25000</v>
      </c>
      <c r="W84" s="86">
        <f>T84*V84</f>
        <v>2625000</v>
      </c>
    </row>
    <row r="85" spans="2:23" x14ac:dyDescent="0.25">
      <c r="B85" s="112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68"/>
      <c r="O85" s="82" t="s">
        <v>254</v>
      </c>
      <c r="P85" s="83"/>
      <c r="Q85" s="83"/>
      <c r="R85" s="83"/>
      <c r="S85" s="83"/>
      <c r="T85" s="85">
        <v>105</v>
      </c>
      <c r="U85" s="85" t="s">
        <v>140</v>
      </c>
      <c r="V85" s="187">
        <v>10000</v>
      </c>
      <c r="W85" s="86">
        <f>T85*V85</f>
        <v>1050000</v>
      </c>
    </row>
    <row r="86" spans="2:23" x14ac:dyDescent="0.25">
      <c r="B86" s="112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68"/>
      <c r="O86" s="82"/>
      <c r="P86" s="83"/>
      <c r="Q86" s="83"/>
      <c r="R86" s="83"/>
      <c r="S86" s="83"/>
      <c r="T86" s="85"/>
      <c r="U86" s="85"/>
      <c r="V86" s="187"/>
      <c r="W86" s="86"/>
    </row>
    <row r="87" spans="2:23" x14ac:dyDescent="0.25">
      <c r="B87" s="100">
        <v>2</v>
      </c>
      <c r="C87" s="101" t="s">
        <v>73</v>
      </c>
      <c r="D87" s="102">
        <v>4</v>
      </c>
      <c r="E87" s="101" t="s">
        <v>65</v>
      </c>
      <c r="F87" s="101" t="s">
        <v>72</v>
      </c>
      <c r="G87" s="101">
        <v>15</v>
      </c>
      <c r="H87" s="101">
        <v>12</v>
      </c>
      <c r="I87" s="101" t="s">
        <v>38</v>
      </c>
      <c r="J87" s="202" t="s">
        <v>20</v>
      </c>
      <c r="K87" s="202" t="s">
        <v>20</v>
      </c>
      <c r="L87" s="203" t="s">
        <v>148</v>
      </c>
      <c r="M87" s="104"/>
      <c r="N87" s="130" t="s">
        <v>243</v>
      </c>
      <c r="O87" s="204"/>
      <c r="P87" s="205"/>
      <c r="Q87" s="120"/>
      <c r="R87" s="120"/>
      <c r="S87" s="120"/>
      <c r="T87" s="129"/>
      <c r="U87" s="206"/>
      <c r="V87" s="207"/>
      <c r="W87" s="133">
        <f>W88</f>
        <v>9800000</v>
      </c>
    </row>
    <row r="88" spans="2:23" x14ac:dyDescent="0.25">
      <c r="B88" s="100">
        <v>2</v>
      </c>
      <c r="C88" s="101" t="s">
        <v>73</v>
      </c>
      <c r="D88" s="102">
        <v>4</v>
      </c>
      <c r="E88" s="101" t="s">
        <v>65</v>
      </c>
      <c r="F88" s="101" t="s">
        <v>72</v>
      </c>
      <c r="G88" s="101">
        <v>15</v>
      </c>
      <c r="H88" s="101">
        <v>12</v>
      </c>
      <c r="I88" s="101" t="s">
        <v>38</v>
      </c>
      <c r="J88" s="182" t="s">
        <v>20</v>
      </c>
      <c r="K88" s="182" t="s">
        <v>20</v>
      </c>
      <c r="L88" s="173" t="s">
        <v>148</v>
      </c>
      <c r="M88" s="173" t="s">
        <v>172</v>
      </c>
      <c r="N88" s="114" t="s">
        <v>173</v>
      </c>
      <c r="O88" s="134"/>
      <c r="P88" s="83"/>
      <c r="Q88" s="110"/>
      <c r="R88" s="110"/>
      <c r="S88" s="110"/>
      <c r="T88" s="85"/>
      <c r="U88" s="85"/>
      <c r="V88" s="210"/>
      <c r="W88" s="86">
        <f>W89+W92+W95</f>
        <v>9800000</v>
      </c>
    </row>
    <row r="89" spans="2:23" x14ac:dyDescent="0.25">
      <c r="B89" s="112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4" t="s">
        <v>200</v>
      </c>
      <c r="O89" s="134"/>
      <c r="P89" s="83"/>
      <c r="Q89" s="110"/>
      <c r="R89" s="110"/>
      <c r="S89" s="110"/>
      <c r="T89" s="85"/>
      <c r="U89" s="85"/>
      <c r="V89" s="210"/>
      <c r="W89" s="86">
        <f>SUM(W90:W91)</f>
        <v>3850000</v>
      </c>
    </row>
    <row r="90" spans="2:23" x14ac:dyDescent="0.25"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208"/>
      <c r="O90" s="209" t="s">
        <v>244</v>
      </c>
      <c r="P90" s="83"/>
      <c r="Q90" s="83"/>
      <c r="R90" s="83"/>
      <c r="S90" s="83"/>
      <c r="T90" s="85">
        <v>110</v>
      </c>
      <c r="U90" s="169" t="s">
        <v>140</v>
      </c>
      <c r="V90" s="170">
        <v>25000</v>
      </c>
      <c r="W90" s="86">
        <f>T90*V90</f>
        <v>2750000</v>
      </c>
    </row>
    <row r="91" spans="2:23" x14ac:dyDescent="0.25">
      <c r="B91" s="112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68"/>
      <c r="O91" s="82" t="s">
        <v>255</v>
      </c>
      <c r="P91" s="83"/>
      <c r="Q91" s="83"/>
      <c r="R91" s="83"/>
      <c r="S91" s="83"/>
      <c r="T91" s="85">
        <v>110</v>
      </c>
      <c r="U91" s="85" t="s">
        <v>140</v>
      </c>
      <c r="V91" s="187">
        <v>10000</v>
      </c>
      <c r="W91" s="86">
        <f>T91*V91</f>
        <v>1100000</v>
      </c>
    </row>
    <row r="92" spans="2:23" x14ac:dyDescent="0.25">
      <c r="B92" s="112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4" t="s">
        <v>260</v>
      </c>
      <c r="O92" s="134"/>
      <c r="P92" s="83"/>
      <c r="Q92" s="110"/>
      <c r="R92" s="110"/>
      <c r="S92" s="110"/>
      <c r="T92" s="85"/>
      <c r="U92" s="85"/>
      <c r="V92" s="210"/>
      <c r="W92" s="86">
        <f>SUM(W93:W94)</f>
        <v>2100000</v>
      </c>
    </row>
    <row r="93" spans="2:23" x14ac:dyDescent="0.25">
      <c r="B93" s="112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208"/>
      <c r="O93" s="209" t="s">
        <v>245</v>
      </c>
      <c r="P93" s="83"/>
      <c r="Q93" s="83"/>
      <c r="R93" s="83"/>
      <c r="S93" s="83"/>
      <c r="T93" s="85">
        <v>60</v>
      </c>
      <c r="U93" s="169" t="s">
        <v>140</v>
      </c>
      <c r="V93" s="170">
        <v>25000</v>
      </c>
      <c r="W93" s="86">
        <f>T93*V93</f>
        <v>1500000</v>
      </c>
    </row>
    <row r="94" spans="2:23" x14ac:dyDescent="0.25">
      <c r="B94" s="112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68"/>
      <c r="O94" s="82" t="s">
        <v>256</v>
      </c>
      <c r="P94" s="83"/>
      <c r="Q94" s="83"/>
      <c r="R94" s="83"/>
      <c r="S94" s="83"/>
      <c r="T94" s="85">
        <v>60</v>
      </c>
      <c r="U94" s="85" t="s">
        <v>140</v>
      </c>
      <c r="V94" s="187">
        <v>10000</v>
      </c>
      <c r="W94" s="86">
        <f>T94*V94</f>
        <v>600000</v>
      </c>
    </row>
    <row r="95" spans="2:23" x14ac:dyDescent="0.25">
      <c r="B95" s="112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4" t="s">
        <v>220</v>
      </c>
      <c r="O95" s="134"/>
      <c r="P95" s="83"/>
      <c r="Q95" s="110"/>
      <c r="R95" s="110"/>
      <c r="S95" s="110"/>
      <c r="T95" s="85"/>
      <c r="U95" s="85"/>
      <c r="V95" s="210"/>
      <c r="W95" s="86">
        <f>SUM(W96:W97)</f>
        <v>3850000</v>
      </c>
    </row>
    <row r="96" spans="2:23" x14ac:dyDescent="0.25">
      <c r="B96" s="11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208"/>
      <c r="O96" s="209" t="s">
        <v>244</v>
      </c>
      <c r="P96" s="83"/>
      <c r="Q96" s="83"/>
      <c r="R96" s="83"/>
      <c r="S96" s="83"/>
      <c r="T96" s="85">
        <v>110</v>
      </c>
      <c r="U96" s="169" t="s">
        <v>140</v>
      </c>
      <c r="V96" s="170">
        <v>25000</v>
      </c>
      <c r="W96" s="86">
        <f>T96*V96</f>
        <v>2750000</v>
      </c>
    </row>
    <row r="97" spans="2:23" x14ac:dyDescent="0.25">
      <c r="B97" s="310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68"/>
      <c r="O97" s="311" t="s">
        <v>255</v>
      </c>
      <c r="P97" s="269"/>
      <c r="Q97" s="269"/>
      <c r="R97" s="269"/>
      <c r="S97" s="269"/>
      <c r="T97" s="126">
        <v>110</v>
      </c>
      <c r="U97" s="126" t="s">
        <v>140</v>
      </c>
      <c r="V97" s="312">
        <v>10000</v>
      </c>
      <c r="W97" s="313">
        <f>T97*V97</f>
        <v>1100000</v>
      </c>
    </row>
    <row r="98" spans="2:23" x14ac:dyDescent="0.25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412" t="s">
        <v>16</v>
      </c>
      <c r="O98" s="413"/>
      <c r="P98" s="413"/>
      <c r="Q98" s="413"/>
      <c r="R98" s="413"/>
      <c r="S98" s="413"/>
      <c r="T98" s="413"/>
      <c r="U98" s="413"/>
      <c r="V98" s="414"/>
      <c r="W98" s="67">
        <f>W35</f>
        <v>25000000</v>
      </c>
    </row>
    <row r="99" spans="2:23" x14ac:dyDescent="0.25">
      <c r="B99" s="56" t="s">
        <v>46</v>
      </c>
      <c r="C99" s="57"/>
      <c r="D99" s="57"/>
      <c r="E99" s="57"/>
      <c r="F99" s="57"/>
      <c r="G99" s="57"/>
      <c r="H99" s="57"/>
      <c r="I99" s="57"/>
      <c r="J99" s="57"/>
      <c r="K99" s="57"/>
      <c r="L99" s="58"/>
      <c r="M99" s="58"/>
      <c r="N99" s="57"/>
      <c r="O99" s="57"/>
      <c r="P99" s="57"/>
      <c r="Q99" s="57"/>
      <c r="R99" s="57"/>
      <c r="S99" s="57"/>
      <c r="T99" s="57"/>
      <c r="U99" s="57"/>
      <c r="V99" s="57"/>
      <c r="W99" s="59"/>
    </row>
    <row r="100" spans="2:23" x14ac:dyDescent="0.25">
      <c r="B100" s="60" t="s">
        <v>19</v>
      </c>
      <c r="C100" s="52" t="s">
        <v>47</v>
      </c>
      <c r="D100" s="52"/>
      <c r="E100" s="52"/>
      <c r="F100" s="52"/>
      <c r="G100" s="52"/>
      <c r="H100" s="30" t="s">
        <v>48</v>
      </c>
      <c r="I100" s="30"/>
      <c r="J100" s="395">
        <v>0</v>
      </c>
      <c r="K100" s="395"/>
      <c r="L100" s="395"/>
      <c r="M100" s="395"/>
      <c r="N100" s="52"/>
      <c r="O100" s="52"/>
      <c r="P100" s="52"/>
      <c r="Q100" s="52"/>
      <c r="R100" s="52"/>
      <c r="S100" s="52"/>
      <c r="T100" s="61"/>
      <c r="U100" s="61"/>
      <c r="V100" s="61"/>
      <c r="W100" s="62"/>
    </row>
    <row r="101" spans="2:23" x14ac:dyDescent="0.25">
      <c r="B101" s="50" t="s">
        <v>20</v>
      </c>
      <c r="C101" s="15" t="s">
        <v>49</v>
      </c>
      <c r="D101" s="15"/>
      <c r="E101" s="15"/>
      <c r="F101" s="15"/>
      <c r="G101" s="15"/>
      <c r="H101" s="15" t="s">
        <v>48</v>
      </c>
      <c r="I101" s="15"/>
      <c r="J101" s="469"/>
      <c r="K101" s="469"/>
      <c r="L101" s="469"/>
      <c r="M101" s="469"/>
      <c r="N101" s="15"/>
      <c r="O101" s="15"/>
      <c r="P101" s="15"/>
      <c r="Q101" s="15"/>
      <c r="R101" s="15"/>
      <c r="S101" s="397" t="s">
        <v>182</v>
      </c>
      <c r="T101" s="397"/>
      <c r="U101" s="397"/>
      <c r="V101" s="397"/>
      <c r="W101" s="398"/>
    </row>
    <row r="102" spans="2:23" x14ac:dyDescent="0.25">
      <c r="B102" s="50" t="s">
        <v>44</v>
      </c>
      <c r="C102" s="15" t="s">
        <v>50</v>
      </c>
      <c r="D102" s="15"/>
      <c r="E102" s="15"/>
      <c r="F102" s="15"/>
      <c r="G102" s="15"/>
      <c r="H102" s="15" t="s">
        <v>48</v>
      </c>
      <c r="I102" s="15"/>
      <c r="J102" s="469">
        <f>W98</f>
        <v>25000000</v>
      </c>
      <c r="K102" s="469"/>
      <c r="L102" s="469"/>
      <c r="M102" s="469"/>
      <c r="N102" s="63"/>
      <c r="O102" s="15"/>
      <c r="P102" s="15"/>
      <c r="Q102" s="15"/>
      <c r="R102" s="15"/>
      <c r="S102" s="389" t="s">
        <v>87</v>
      </c>
      <c r="T102" s="389"/>
      <c r="U102" s="389"/>
      <c r="V102" s="389"/>
      <c r="W102" s="390"/>
    </row>
    <row r="103" spans="2:23" x14ac:dyDescent="0.25">
      <c r="B103" s="50" t="s">
        <v>45</v>
      </c>
      <c r="C103" s="15" t="s">
        <v>51</v>
      </c>
      <c r="D103" s="15"/>
      <c r="E103" s="15"/>
      <c r="F103" s="15"/>
      <c r="G103" s="15"/>
      <c r="H103" s="22" t="s">
        <v>48</v>
      </c>
      <c r="I103" s="22"/>
      <c r="J103" s="391">
        <v>0</v>
      </c>
      <c r="K103" s="391"/>
      <c r="L103" s="391"/>
      <c r="M103" s="391"/>
      <c r="N103" s="15"/>
      <c r="O103" s="15"/>
      <c r="P103" s="15"/>
      <c r="Q103" s="15"/>
      <c r="R103" s="15"/>
      <c r="S103" s="15"/>
      <c r="T103" s="64"/>
      <c r="U103" s="64"/>
      <c r="V103" s="64"/>
      <c r="W103" s="65"/>
    </row>
    <row r="104" spans="2:23" x14ac:dyDescent="0.25">
      <c r="B104" s="17"/>
      <c r="C104" s="15" t="s">
        <v>16</v>
      </c>
      <c r="D104" s="15"/>
      <c r="E104" s="15"/>
      <c r="F104" s="15"/>
      <c r="G104" s="15"/>
      <c r="H104" s="52" t="s">
        <v>48</v>
      </c>
      <c r="I104" s="52"/>
      <c r="J104" s="468">
        <f>SUM(J100:M103)</f>
        <v>25000000</v>
      </c>
      <c r="K104" s="468"/>
      <c r="L104" s="468"/>
      <c r="M104" s="468"/>
      <c r="N104" s="15"/>
      <c r="O104" s="15"/>
      <c r="P104" s="15"/>
      <c r="Q104" s="15"/>
      <c r="R104" s="15"/>
      <c r="S104" s="15"/>
      <c r="T104" s="64"/>
      <c r="U104" s="64"/>
      <c r="V104" s="64"/>
      <c r="W104" s="65"/>
    </row>
    <row r="105" spans="2:23" x14ac:dyDescent="0.25">
      <c r="B105" s="17"/>
      <c r="C105" s="15"/>
      <c r="D105" s="15"/>
      <c r="E105" s="15"/>
      <c r="F105" s="15"/>
      <c r="G105" s="15"/>
      <c r="H105" s="15"/>
      <c r="I105" s="15"/>
      <c r="J105" s="15"/>
      <c r="K105" s="15"/>
      <c r="L105" s="238"/>
      <c r="M105" s="238"/>
      <c r="N105" s="15"/>
      <c r="O105" s="15"/>
      <c r="P105" s="15"/>
      <c r="Q105" s="15"/>
      <c r="R105" s="15"/>
      <c r="S105" s="400" t="s">
        <v>58</v>
      </c>
      <c r="T105" s="400"/>
      <c r="U105" s="400"/>
      <c r="V105" s="400"/>
      <c r="W105" s="401"/>
    </row>
    <row r="106" spans="2:23" x14ac:dyDescent="0.25">
      <c r="B106" s="17"/>
      <c r="C106" s="15"/>
      <c r="D106" s="15"/>
      <c r="E106" s="15"/>
      <c r="F106" s="15"/>
      <c r="G106" s="15"/>
      <c r="H106" s="15"/>
      <c r="I106" s="15"/>
      <c r="J106" s="15"/>
      <c r="K106" s="15"/>
      <c r="L106" s="238"/>
      <c r="M106" s="238"/>
      <c r="N106" s="15"/>
      <c r="O106" s="15"/>
      <c r="P106" s="15"/>
      <c r="Q106" s="15"/>
      <c r="R106" s="15"/>
      <c r="S106" s="406" t="s">
        <v>59</v>
      </c>
      <c r="T106" s="406"/>
      <c r="U106" s="406"/>
      <c r="V106" s="406"/>
      <c r="W106" s="407"/>
    </row>
    <row r="107" spans="2:23" x14ac:dyDescent="0.25">
      <c r="B107" s="415" t="s">
        <v>100</v>
      </c>
      <c r="C107" s="416"/>
      <c r="D107" s="416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14"/>
      <c r="T107" s="52"/>
      <c r="U107" s="52"/>
      <c r="V107" s="52"/>
      <c r="W107" s="68"/>
    </row>
    <row r="108" spans="2:23" x14ac:dyDescent="0.25">
      <c r="B108" s="138"/>
      <c r="C108" s="137"/>
      <c r="D108" s="70"/>
      <c r="E108" s="70"/>
      <c r="F108" s="70"/>
      <c r="G108" s="70"/>
      <c r="H108" s="70"/>
      <c r="I108" s="70"/>
      <c r="J108" s="70"/>
      <c r="K108" s="70"/>
      <c r="L108" s="52"/>
      <c r="M108" s="52"/>
      <c r="N108" s="52"/>
      <c r="O108" s="52"/>
      <c r="P108" s="52"/>
      <c r="Q108" s="52"/>
      <c r="R108" s="68"/>
      <c r="S108" s="418" t="s">
        <v>180</v>
      </c>
      <c r="T108" s="419"/>
      <c r="U108" s="419"/>
      <c r="V108" s="419"/>
      <c r="W108" s="420"/>
    </row>
    <row r="109" spans="2:23" x14ac:dyDescent="0.25">
      <c r="B109" s="136" t="s">
        <v>19</v>
      </c>
      <c r="C109" s="140" t="s">
        <v>101</v>
      </c>
      <c r="D109" s="1"/>
      <c r="E109" s="1"/>
      <c r="F109" s="1"/>
      <c r="G109" s="1"/>
      <c r="H109" s="1"/>
      <c r="I109" s="1" t="s">
        <v>103</v>
      </c>
      <c r="J109" s="1"/>
      <c r="K109" s="1"/>
      <c r="L109" s="1"/>
      <c r="M109" s="1"/>
      <c r="N109" s="1"/>
      <c r="O109" s="27"/>
      <c r="P109" s="27"/>
      <c r="Q109" s="27" t="s">
        <v>62</v>
      </c>
      <c r="R109" s="16"/>
      <c r="S109" s="421" t="s">
        <v>17</v>
      </c>
      <c r="T109" s="422"/>
      <c r="U109" s="422"/>
      <c r="V109" s="422"/>
      <c r="W109" s="423"/>
    </row>
    <row r="110" spans="2:23" x14ac:dyDescent="0.25">
      <c r="B110" s="236"/>
      <c r="C110" s="135"/>
      <c r="D110" s="1"/>
      <c r="E110" s="1"/>
      <c r="F110" s="1"/>
      <c r="G110" s="1"/>
      <c r="H110" s="1"/>
      <c r="I110" s="1"/>
      <c r="J110" s="1"/>
      <c r="K110" s="1"/>
      <c r="L110" s="15"/>
      <c r="M110" s="15"/>
      <c r="N110" s="15"/>
      <c r="O110" s="66"/>
      <c r="P110" s="27"/>
      <c r="Q110" s="27"/>
      <c r="R110" s="16"/>
      <c r="S110" s="139" t="s">
        <v>18</v>
      </c>
      <c r="T110" s="64"/>
      <c r="U110" s="64"/>
      <c r="V110" s="64"/>
      <c r="W110" s="65"/>
    </row>
    <row r="111" spans="2:23" x14ac:dyDescent="0.25">
      <c r="B111" s="5"/>
      <c r="C111" s="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41"/>
      <c r="S111" s="139" t="s">
        <v>2</v>
      </c>
      <c r="T111" s="64"/>
      <c r="U111" s="64"/>
      <c r="V111" s="64"/>
      <c r="W111" s="65"/>
    </row>
    <row r="112" spans="2:23" x14ac:dyDescent="0.25">
      <c r="B112" s="136" t="s">
        <v>20</v>
      </c>
      <c r="C112" s="140" t="s">
        <v>101</v>
      </c>
      <c r="D112" s="1"/>
      <c r="E112" s="1"/>
      <c r="F112" s="1"/>
      <c r="G112" s="1"/>
      <c r="H112" s="1"/>
      <c r="I112" s="1" t="s">
        <v>105</v>
      </c>
      <c r="J112" s="1"/>
      <c r="K112" s="1"/>
      <c r="L112" s="1"/>
      <c r="M112" s="1"/>
      <c r="N112" s="1"/>
      <c r="O112" s="357"/>
      <c r="P112" s="27"/>
      <c r="Q112" s="27" t="s">
        <v>63</v>
      </c>
      <c r="R112" s="16"/>
      <c r="S112" s="139"/>
      <c r="T112" s="64"/>
      <c r="U112" s="64"/>
      <c r="V112" s="64"/>
      <c r="W112" s="65"/>
    </row>
    <row r="113" spans="2:23" x14ac:dyDescent="0.25">
      <c r="B113" s="5"/>
      <c r="C113" s="4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41"/>
      <c r="S113" s="139"/>
      <c r="T113" s="64"/>
      <c r="U113" s="64"/>
      <c r="V113" s="64"/>
      <c r="W113" s="65"/>
    </row>
    <row r="114" spans="2:23" x14ac:dyDescent="0.25">
      <c r="B114" s="136"/>
      <c r="C114" s="135"/>
      <c r="D114" s="1"/>
      <c r="E114" s="1"/>
      <c r="F114" s="1"/>
      <c r="G114" s="1"/>
      <c r="H114" s="1"/>
      <c r="I114" s="1"/>
      <c r="J114" s="1"/>
      <c r="K114" s="1"/>
      <c r="L114" s="15"/>
      <c r="M114" s="27"/>
      <c r="N114" s="27"/>
      <c r="O114" s="27"/>
      <c r="P114" s="27"/>
      <c r="Q114" s="27"/>
      <c r="R114" s="16"/>
      <c r="S114" s="139"/>
      <c r="T114" s="64"/>
      <c r="U114" s="64"/>
      <c r="V114" s="64"/>
      <c r="W114" s="65"/>
    </row>
    <row r="115" spans="2:23" x14ac:dyDescent="0.25">
      <c r="B115" s="136" t="s">
        <v>44</v>
      </c>
      <c r="C115" s="140" t="s">
        <v>102</v>
      </c>
      <c r="D115" s="1"/>
      <c r="E115" s="1"/>
      <c r="F115" s="1"/>
      <c r="G115" s="1"/>
      <c r="H115" s="1"/>
      <c r="I115" s="1" t="s">
        <v>104</v>
      </c>
      <c r="J115" s="1"/>
      <c r="K115" s="1"/>
      <c r="L115" s="1"/>
      <c r="M115" s="1"/>
      <c r="N115" s="1"/>
      <c r="O115" s="27"/>
      <c r="P115" s="27"/>
      <c r="Q115" s="27" t="s">
        <v>64</v>
      </c>
      <c r="R115" s="16"/>
      <c r="S115" s="399" t="s">
        <v>93</v>
      </c>
      <c r="T115" s="400"/>
      <c r="U115" s="400"/>
      <c r="V115" s="400"/>
      <c r="W115" s="401"/>
    </row>
    <row r="116" spans="2:23" x14ac:dyDescent="0.25">
      <c r="B116" s="136"/>
      <c r="C116" s="140"/>
      <c r="D116" s="1"/>
      <c r="E116" s="1"/>
      <c r="F116" s="1"/>
      <c r="G116" s="1"/>
      <c r="H116" s="1"/>
      <c r="I116" s="1"/>
      <c r="J116" s="1"/>
      <c r="K116" s="1"/>
      <c r="L116" s="15"/>
      <c r="M116" s="15"/>
      <c r="N116" s="27"/>
      <c r="O116" s="27"/>
      <c r="P116" s="27"/>
      <c r="Q116" s="27"/>
      <c r="R116" s="16"/>
      <c r="S116" s="402" t="s">
        <v>94</v>
      </c>
      <c r="T116" s="403"/>
      <c r="U116" s="403"/>
      <c r="V116" s="403"/>
      <c r="W116" s="404"/>
    </row>
    <row r="117" spans="2:23" x14ac:dyDescent="0.25">
      <c r="B117" s="99"/>
      <c r="C117" s="142"/>
      <c r="D117" s="2"/>
      <c r="E117" s="2"/>
      <c r="F117" s="2"/>
      <c r="G117" s="2"/>
      <c r="H117" s="2"/>
      <c r="I117" s="2"/>
      <c r="J117" s="2"/>
      <c r="K117" s="2"/>
      <c r="L117" s="22"/>
      <c r="M117" s="22"/>
      <c r="N117" s="22"/>
      <c r="O117" s="22"/>
      <c r="P117" s="22"/>
      <c r="Q117" s="22"/>
      <c r="R117" s="23"/>
      <c r="S117" s="405" t="s">
        <v>95</v>
      </c>
      <c r="T117" s="406"/>
      <c r="U117" s="406"/>
      <c r="V117" s="406"/>
      <c r="W117" s="407"/>
    </row>
  </sheetData>
  <mergeCells count="53">
    <mergeCell ref="S115:W115"/>
    <mergeCell ref="S116:W116"/>
    <mergeCell ref="S117:W117"/>
    <mergeCell ref="B31:M31"/>
    <mergeCell ref="N31:S31"/>
    <mergeCell ref="B32:M33"/>
    <mergeCell ref="N32:S33"/>
    <mergeCell ref="T32:V32"/>
    <mergeCell ref="W32:W33"/>
    <mergeCell ref="B34:M34"/>
    <mergeCell ref="N34:S34"/>
    <mergeCell ref="N65:S65"/>
    <mergeCell ref="T65:W65"/>
    <mergeCell ref="B78:M79"/>
    <mergeCell ref="N78:S79"/>
    <mergeCell ref="T78:V78"/>
    <mergeCell ref="B28:W28"/>
    <mergeCell ref="B29:M30"/>
    <mergeCell ref="N29:S30"/>
    <mergeCell ref="T29:V29"/>
    <mergeCell ref="W29:W30"/>
    <mergeCell ref="B27:W27"/>
    <mergeCell ref="N14:P14"/>
    <mergeCell ref="B15:W15"/>
    <mergeCell ref="V16:W16"/>
    <mergeCell ref="B1:T1"/>
    <mergeCell ref="B2:T2"/>
    <mergeCell ref="U2:V3"/>
    <mergeCell ref="B3:T3"/>
    <mergeCell ref="B4:T4"/>
    <mergeCell ref="U4:V5"/>
    <mergeCell ref="B5:T5"/>
    <mergeCell ref="V17:W17"/>
    <mergeCell ref="V19:W19"/>
    <mergeCell ref="V21:W21"/>
    <mergeCell ref="V24:W24"/>
    <mergeCell ref="B26:W26"/>
    <mergeCell ref="S108:W108"/>
    <mergeCell ref="S109:W109"/>
    <mergeCell ref="W78:W79"/>
    <mergeCell ref="J100:M100"/>
    <mergeCell ref="S101:W101"/>
    <mergeCell ref="S102:W102"/>
    <mergeCell ref="B107:R107"/>
    <mergeCell ref="B80:M80"/>
    <mergeCell ref="N80:S80"/>
    <mergeCell ref="N98:V98"/>
    <mergeCell ref="J101:M101"/>
    <mergeCell ref="J102:M102"/>
    <mergeCell ref="J103:M103"/>
    <mergeCell ref="J104:M104"/>
    <mergeCell ref="S105:W105"/>
    <mergeCell ref="S106:W106"/>
  </mergeCells>
  <printOptions horizontalCentered="1"/>
  <pageMargins left="0.31496062992126" right="0.31496062992126" top="1.25" bottom="0.25" header="0.31496062992126" footer="0.31496062992126"/>
  <pageSetup paperSize="5" scale="84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"/>
  <sheetViews>
    <sheetView view="pageBreakPreview" topLeftCell="A61" zoomScaleNormal="90" zoomScaleSheetLayoutView="100" workbookViewId="0">
      <selection activeCell="S85" sqref="S85:W85"/>
    </sheetView>
  </sheetViews>
  <sheetFormatPr defaultRowHeight="15" x14ac:dyDescent="0.25"/>
  <cols>
    <col min="1" max="1" width="4.140625" customWidth="1"/>
    <col min="2" max="2" width="2.140625" customWidth="1"/>
    <col min="3" max="3" width="2.42578125" customWidth="1"/>
    <col min="4" max="4" width="2.140625" customWidth="1"/>
    <col min="5" max="5" width="2.85546875" customWidth="1"/>
    <col min="6" max="6" width="2.42578125" customWidth="1"/>
    <col min="7" max="8" width="3" customWidth="1"/>
    <col min="9" max="9" width="2" customWidth="1"/>
    <col min="10" max="10" width="2.140625" customWidth="1"/>
    <col min="11" max="12" width="2.5703125" customWidth="1"/>
    <col min="13" max="13" width="2.85546875" customWidth="1"/>
    <col min="14" max="14" width="2.5703125" customWidth="1"/>
    <col min="15" max="15" width="2.7109375" customWidth="1"/>
    <col min="16" max="17" width="3.85546875" customWidth="1"/>
    <col min="18" max="18" width="5.7109375" customWidth="1"/>
    <col min="19" max="19" width="25.85546875" customWidth="1"/>
    <col min="20" max="20" width="4.28515625" customWidth="1"/>
    <col min="21" max="21" width="4.42578125" customWidth="1"/>
    <col min="22" max="22" width="8.28515625" customWidth="1"/>
    <col min="23" max="23" width="11.140625" customWidth="1"/>
    <col min="24" max="24" width="13.85546875" customWidth="1"/>
    <col min="25" max="25" width="20.85546875" customWidth="1"/>
    <col min="26" max="26" width="17.7109375" customWidth="1"/>
    <col min="27" max="27" width="23.28515625" customWidth="1"/>
    <col min="28" max="28" width="11.140625" customWidth="1"/>
    <col min="29" max="29" width="13.7109375" customWidth="1"/>
    <col min="31" max="31" width="15" style="71" customWidth="1"/>
    <col min="32" max="32" width="13.140625" customWidth="1"/>
    <col min="33" max="33" width="15.85546875" customWidth="1"/>
    <col min="34" max="34" width="17.42578125" customWidth="1"/>
  </cols>
  <sheetData>
    <row r="1" spans="2:23" x14ac:dyDescent="0.25">
      <c r="B1" s="483" t="s">
        <v>14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156"/>
      <c r="V1" s="156"/>
      <c r="W1" s="92"/>
    </row>
    <row r="2" spans="2:23" x14ac:dyDescent="0.25">
      <c r="B2" s="485" t="s">
        <v>21</v>
      </c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7"/>
      <c r="U2" s="424" t="s">
        <v>22</v>
      </c>
      <c r="V2" s="462"/>
      <c r="W2" s="227"/>
    </row>
    <row r="3" spans="2:23" x14ac:dyDescent="0.25">
      <c r="B3" s="488" t="s">
        <v>1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90"/>
      <c r="U3" s="463"/>
      <c r="V3" s="465"/>
      <c r="W3" s="228" t="s">
        <v>0</v>
      </c>
    </row>
    <row r="4" spans="2:23" x14ac:dyDescent="0.25">
      <c r="B4" s="491" t="s">
        <v>23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3" t="s">
        <v>110</v>
      </c>
      <c r="V4" s="494"/>
      <c r="W4" s="228" t="s">
        <v>24</v>
      </c>
    </row>
    <row r="5" spans="2:23" x14ac:dyDescent="0.25">
      <c r="B5" s="497" t="s">
        <v>106</v>
      </c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5"/>
      <c r="V5" s="496"/>
      <c r="W5" s="229"/>
    </row>
    <row r="6" spans="2:23" ht="3" customHeight="1" x14ac:dyDescent="0.25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</row>
    <row r="7" spans="2:23" x14ac:dyDescent="0.25">
      <c r="B7" s="17" t="s">
        <v>25</v>
      </c>
      <c r="C7" s="15"/>
      <c r="D7" s="15"/>
      <c r="E7" s="15"/>
      <c r="F7" s="15"/>
      <c r="G7" s="15"/>
      <c r="H7" s="15"/>
      <c r="I7" s="15"/>
      <c r="J7" s="15"/>
      <c r="K7" s="15"/>
      <c r="L7" s="18" t="s">
        <v>112</v>
      </c>
      <c r="M7" s="18"/>
      <c r="N7" s="15"/>
      <c r="O7" s="15"/>
      <c r="P7" s="27"/>
      <c r="Q7" s="15" t="s">
        <v>120</v>
      </c>
      <c r="R7" s="27"/>
      <c r="S7" s="15"/>
      <c r="T7" s="15"/>
      <c r="U7" s="15"/>
      <c r="V7" s="15"/>
      <c r="W7" s="16"/>
    </row>
    <row r="8" spans="2:23" x14ac:dyDescent="0.25">
      <c r="B8" s="17" t="s">
        <v>26</v>
      </c>
      <c r="C8" s="15"/>
      <c r="D8" s="15"/>
      <c r="E8" s="15"/>
      <c r="F8" s="15"/>
      <c r="G8" s="15"/>
      <c r="H8" s="15"/>
      <c r="I8" s="15"/>
      <c r="J8" s="15"/>
      <c r="K8" s="15"/>
      <c r="L8" s="18" t="s">
        <v>76</v>
      </c>
      <c r="M8" s="18"/>
      <c r="N8" s="15"/>
      <c r="O8" s="15"/>
      <c r="P8" s="27"/>
      <c r="Q8" s="15" t="s">
        <v>71</v>
      </c>
      <c r="R8" s="27"/>
      <c r="S8" s="15"/>
      <c r="T8" s="15"/>
      <c r="U8" s="15"/>
      <c r="V8" s="15"/>
      <c r="W8" s="16"/>
    </row>
    <row r="9" spans="2:23" x14ac:dyDescent="0.25">
      <c r="B9" s="17" t="s">
        <v>27</v>
      </c>
      <c r="C9" s="15"/>
      <c r="D9" s="15"/>
      <c r="E9" s="15"/>
      <c r="F9" s="15"/>
      <c r="G9" s="15"/>
      <c r="H9" s="15"/>
      <c r="I9" s="15"/>
      <c r="J9" s="15"/>
      <c r="K9" s="15"/>
      <c r="L9" s="18" t="s">
        <v>77</v>
      </c>
      <c r="M9" s="18"/>
      <c r="N9" s="15"/>
      <c r="O9" s="15"/>
      <c r="P9" s="27"/>
      <c r="Q9" s="15" t="s">
        <v>116</v>
      </c>
      <c r="R9" s="27"/>
      <c r="S9" s="15"/>
      <c r="T9" s="15"/>
      <c r="U9" s="15"/>
      <c r="V9" s="15"/>
      <c r="W9" s="16"/>
    </row>
    <row r="10" spans="2:23" x14ac:dyDescent="0.25">
      <c r="B10" s="17" t="s">
        <v>28</v>
      </c>
      <c r="C10" s="15"/>
      <c r="D10" s="15"/>
      <c r="E10" s="15"/>
      <c r="F10" s="15"/>
      <c r="G10" s="15"/>
      <c r="H10" s="15"/>
      <c r="I10" s="15"/>
      <c r="J10" s="15"/>
      <c r="K10" s="15"/>
      <c r="L10" s="18" t="s">
        <v>246</v>
      </c>
      <c r="M10" s="18"/>
      <c r="N10" s="15"/>
      <c r="O10" s="15"/>
      <c r="P10" s="27"/>
      <c r="Q10" s="15" t="s">
        <v>133</v>
      </c>
      <c r="R10" s="27"/>
      <c r="S10" s="15"/>
      <c r="T10" s="15"/>
      <c r="U10" s="15"/>
      <c r="V10" s="15"/>
      <c r="W10" s="16"/>
    </row>
    <row r="11" spans="2:23" x14ac:dyDescent="0.25">
      <c r="B11" s="17" t="s">
        <v>29</v>
      </c>
      <c r="C11" s="15"/>
      <c r="D11" s="15"/>
      <c r="E11" s="15"/>
      <c r="F11" s="15"/>
      <c r="G11" s="15"/>
      <c r="H11" s="15"/>
      <c r="I11" s="15"/>
      <c r="J11" s="15"/>
      <c r="K11" s="15"/>
      <c r="L11" s="18" t="s">
        <v>40</v>
      </c>
      <c r="M11" s="15"/>
      <c r="N11" s="15"/>
      <c r="O11" s="15"/>
      <c r="P11" s="15"/>
      <c r="Q11" s="15"/>
      <c r="R11" s="27"/>
      <c r="S11" s="15"/>
      <c r="T11" s="15"/>
      <c r="U11" s="15"/>
      <c r="V11" s="15"/>
      <c r="W11" s="16"/>
    </row>
    <row r="12" spans="2:23" x14ac:dyDescent="0.25">
      <c r="B12" s="17" t="s">
        <v>30</v>
      </c>
      <c r="C12" s="15"/>
      <c r="D12" s="15"/>
      <c r="E12" s="15"/>
      <c r="F12" s="15"/>
      <c r="G12" s="15"/>
      <c r="H12" s="15"/>
      <c r="I12" s="15"/>
      <c r="J12" s="15"/>
      <c r="K12" s="15"/>
      <c r="L12" s="18" t="s">
        <v>215</v>
      </c>
      <c r="M12" s="15"/>
      <c r="N12" s="15"/>
      <c r="O12" s="15"/>
      <c r="P12" s="15"/>
      <c r="Q12" s="15"/>
      <c r="R12" s="27"/>
      <c r="S12" s="15"/>
      <c r="T12" s="15"/>
      <c r="U12" s="15"/>
      <c r="V12" s="15"/>
      <c r="W12" s="16"/>
    </row>
    <row r="13" spans="2:23" x14ac:dyDescent="0.25">
      <c r="B13" s="17" t="s">
        <v>3</v>
      </c>
      <c r="C13" s="15"/>
      <c r="D13" s="15"/>
      <c r="E13" s="15"/>
      <c r="F13" s="15"/>
      <c r="G13" s="15"/>
      <c r="H13" s="15"/>
      <c r="I13" s="15"/>
      <c r="J13" s="15"/>
      <c r="K13" s="15"/>
      <c r="L13" s="18" t="s">
        <v>107</v>
      </c>
      <c r="M13" s="20"/>
      <c r="N13" s="20"/>
      <c r="O13" s="20"/>
      <c r="P13" s="20"/>
      <c r="Q13" s="15"/>
      <c r="R13" s="27"/>
      <c r="S13" s="15"/>
      <c r="T13" s="15"/>
      <c r="U13" s="15"/>
      <c r="V13" s="15"/>
      <c r="W13" s="16"/>
    </row>
    <row r="14" spans="2:23" ht="3" customHeight="1" x14ac:dyDescent="0.25">
      <c r="B14" s="21"/>
      <c r="C14" s="15"/>
      <c r="D14" s="15"/>
      <c r="E14" s="15"/>
      <c r="F14" s="15"/>
      <c r="G14" s="15"/>
      <c r="H14" s="15"/>
      <c r="I14" s="15"/>
      <c r="J14" s="15"/>
      <c r="K14" s="15"/>
      <c r="L14" s="155"/>
      <c r="M14" s="155"/>
      <c r="N14" s="451"/>
      <c r="O14" s="451"/>
      <c r="P14" s="451"/>
      <c r="Q14" s="15"/>
      <c r="R14" s="15"/>
      <c r="S14" s="15"/>
      <c r="T14" s="15"/>
      <c r="U14" s="22"/>
      <c r="V14" s="22"/>
      <c r="W14" s="23"/>
    </row>
    <row r="15" spans="2:23" x14ac:dyDescent="0.25">
      <c r="B15" s="428" t="s">
        <v>4</v>
      </c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0"/>
    </row>
    <row r="16" spans="2:23" x14ac:dyDescent="0.25">
      <c r="B16" s="24" t="s">
        <v>6</v>
      </c>
      <c r="C16" s="25"/>
      <c r="D16" s="25"/>
      <c r="E16" s="25"/>
      <c r="F16" s="25"/>
      <c r="G16" s="25"/>
      <c r="H16" s="25"/>
      <c r="I16" s="24" t="s">
        <v>31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393" t="s">
        <v>5</v>
      </c>
      <c r="W16" s="394"/>
    </row>
    <row r="17" spans="2:25" x14ac:dyDescent="0.25">
      <c r="B17" s="26" t="s">
        <v>7</v>
      </c>
      <c r="C17" s="27"/>
      <c r="D17" s="27"/>
      <c r="E17" s="28"/>
      <c r="F17" s="28"/>
      <c r="G17" s="28"/>
      <c r="H17" s="28"/>
      <c r="I17" s="29" t="s">
        <v>134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500">
        <v>1</v>
      </c>
      <c r="W17" s="501"/>
    </row>
    <row r="18" spans="2:25" x14ac:dyDescent="0.25">
      <c r="B18" s="26" t="s">
        <v>8</v>
      </c>
      <c r="C18" s="27"/>
      <c r="D18" s="27"/>
      <c r="E18" s="18"/>
      <c r="F18" s="18"/>
      <c r="G18" s="18"/>
      <c r="H18" s="18"/>
      <c r="I18" s="31" t="s">
        <v>42</v>
      </c>
      <c r="J18" s="18"/>
      <c r="K18" s="18"/>
      <c r="L18" s="18"/>
      <c r="M18" s="18"/>
      <c r="N18" s="18"/>
      <c r="O18" s="18"/>
      <c r="P18" s="18"/>
      <c r="Q18" s="155"/>
      <c r="R18" s="155"/>
      <c r="S18" s="155"/>
      <c r="T18" s="155"/>
      <c r="U18" s="18"/>
      <c r="V18" s="478">
        <f>W30</f>
        <v>15000000</v>
      </c>
      <c r="W18" s="479"/>
    </row>
    <row r="19" spans="2:25" x14ac:dyDescent="0.25">
      <c r="B19" s="26" t="s">
        <v>9</v>
      </c>
      <c r="C19" s="27"/>
      <c r="D19" s="27"/>
      <c r="E19" s="32"/>
      <c r="F19" s="32"/>
      <c r="G19" s="32"/>
      <c r="H19" s="32"/>
      <c r="I19" s="17" t="s">
        <v>187</v>
      </c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480"/>
      <c r="W19" s="481"/>
    </row>
    <row r="20" spans="2:25" x14ac:dyDescent="0.25">
      <c r="B20" s="26"/>
      <c r="C20" s="27"/>
      <c r="D20" s="27"/>
      <c r="E20" s="32"/>
      <c r="F20" s="32"/>
      <c r="G20" s="32"/>
      <c r="H20" s="32"/>
      <c r="I20" s="53" t="s">
        <v>135</v>
      </c>
      <c r="J20" s="69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153"/>
      <c r="W20" s="154"/>
    </row>
    <row r="21" spans="2:25" x14ac:dyDescent="0.25">
      <c r="B21" s="94" t="s">
        <v>10</v>
      </c>
      <c r="C21" s="95"/>
      <c r="D21" s="95"/>
      <c r="E21" s="38"/>
      <c r="F21" s="38"/>
      <c r="G21" s="38"/>
      <c r="H21" s="38"/>
      <c r="I21" s="21" t="s">
        <v>188</v>
      </c>
      <c r="J21" s="96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40"/>
      <c r="V21" s="499">
        <v>1</v>
      </c>
      <c r="W21" s="461"/>
    </row>
    <row r="22" spans="2:25" x14ac:dyDescent="0.25">
      <c r="B22" s="94" t="s">
        <v>10</v>
      </c>
      <c r="C22" s="95"/>
      <c r="D22" s="95"/>
      <c r="E22" s="38"/>
      <c r="F22" s="38"/>
      <c r="G22" s="38"/>
      <c r="H22" s="38"/>
      <c r="I22" s="21" t="s">
        <v>134</v>
      </c>
      <c r="J22" s="96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40"/>
      <c r="V22" s="499">
        <v>1</v>
      </c>
      <c r="W22" s="461"/>
    </row>
    <row r="23" spans="2:25" ht="3.75" customHeight="1" x14ac:dyDescent="0.25">
      <c r="B23" s="37"/>
      <c r="C23" s="38"/>
      <c r="D23" s="38"/>
      <c r="E23" s="38"/>
      <c r="F23" s="38"/>
      <c r="G23" s="38"/>
      <c r="H23" s="38"/>
      <c r="I23" s="39"/>
      <c r="J23" s="38"/>
      <c r="K23" s="38"/>
      <c r="L23" s="38"/>
      <c r="M23" s="38"/>
      <c r="N23" s="38"/>
      <c r="O23" s="38"/>
      <c r="P23" s="40"/>
      <c r="Q23" s="38"/>
      <c r="R23" s="38"/>
      <c r="S23" s="38"/>
      <c r="T23" s="38"/>
      <c r="U23" s="41"/>
      <c r="V23" s="42"/>
      <c r="W23" s="43"/>
    </row>
    <row r="24" spans="2:25" x14ac:dyDescent="0.25">
      <c r="B24" s="458" t="s">
        <v>136</v>
      </c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60"/>
    </row>
    <row r="25" spans="2:25" x14ac:dyDescent="0.25">
      <c r="B25" s="418" t="s">
        <v>32</v>
      </c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20"/>
    </row>
    <row r="26" spans="2:25" x14ac:dyDescent="0.25">
      <c r="B26" s="449" t="s">
        <v>33</v>
      </c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61"/>
    </row>
    <row r="27" spans="2:25" ht="15" customHeight="1" x14ac:dyDescent="0.25">
      <c r="B27" s="424" t="s">
        <v>34</v>
      </c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62"/>
      <c r="N27" s="428" t="s">
        <v>35</v>
      </c>
      <c r="O27" s="429"/>
      <c r="P27" s="429"/>
      <c r="Q27" s="429"/>
      <c r="R27" s="429"/>
      <c r="S27" s="430"/>
      <c r="T27" s="434" t="s">
        <v>11</v>
      </c>
      <c r="U27" s="435"/>
      <c r="V27" s="436"/>
      <c r="W27" s="437" t="s">
        <v>36</v>
      </c>
    </row>
    <row r="28" spans="2:25" ht="26.25" customHeight="1" x14ac:dyDescent="0.25">
      <c r="B28" s="463"/>
      <c r="C28" s="464"/>
      <c r="D28" s="464"/>
      <c r="E28" s="464"/>
      <c r="F28" s="464"/>
      <c r="G28" s="464"/>
      <c r="H28" s="464"/>
      <c r="I28" s="464"/>
      <c r="J28" s="464"/>
      <c r="K28" s="464"/>
      <c r="L28" s="464"/>
      <c r="M28" s="465"/>
      <c r="N28" s="444"/>
      <c r="O28" s="466"/>
      <c r="P28" s="466"/>
      <c r="Q28" s="466"/>
      <c r="R28" s="466"/>
      <c r="S28" s="445"/>
      <c r="T28" s="44" t="s">
        <v>12</v>
      </c>
      <c r="U28" s="44" t="s">
        <v>13</v>
      </c>
      <c r="V28" s="221" t="s">
        <v>37</v>
      </c>
      <c r="W28" s="467"/>
    </row>
    <row r="29" spans="2:25" x14ac:dyDescent="0.25">
      <c r="B29" s="411">
        <v>1</v>
      </c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4"/>
      <c r="N29" s="411">
        <v>2</v>
      </c>
      <c r="O29" s="393"/>
      <c r="P29" s="393"/>
      <c r="Q29" s="393"/>
      <c r="R29" s="393"/>
      <c r="S29" s="394"/>
      <c r="T29" s="167">
        <v>3</v>
      </c>
      <c r="U29" s="166">
        <v>4</v>
      </c>
      <c r="V29" s="166">
        <v>5</v>
      </c>
      <c r="W29" s="166">
        <v>6</v>
      </c>
    </row>
    <row r="30" spans="2:25" ht="12" customHeight="1" x14ac:dyDescent="0.25">
      <c r="B30" s="275">
        <v>2</v>
      </c>
      <c r="C30" s="276" t="s">
        <v>73</v>
      </c>
      <c r="D30" s="277">
        <v>4</v>
      </c>
      <c r="E30" s="276" t="s">
        <v>65</v>
      </c>
      <c r="F30" s="276" t="s">
        <v>72</v>
      </c>
      <c r="G30" s="276">
        <v>15</v>
      </c>
      <c r="H30" s="276">
        <v>12</v>
      </c>
      <c r="I30" s="276" t="s">
        <v>38</v>
      </c>
      <c r="J30" s="278"/>
      <c r="K30" s="278"/>
      <c r="L30" s="278"/>
      <c r="M30" s="278"/>
      <c r="N30" s="287" t="s">
        <v>56</v>
      </c>
      <c r="O30" s="277"/>
      <c r="P30" s="277"/>
      <c r="Q30" s="277"/>
      <c r="R30" s="277"/>
      <c r="S30" s="288"/>
      <c r="T30" s="275"/>
      <c r="U30" s="275"/>
      <c r="V30" s="289"/>
      <c r="W30" s="290">
        <f>W31</f>
        <v>15000000</v>
      </c>
    </row>
    <row r="31" spans="2:25" ht="14.25" customHeight="1" x14ac:dyDescent="0.25">
      <c r="B31" s="129">
        <v>2</v>
      </c>
      <c r="C31" s="279" t="s">
        <v>73</v>
      </c>
      <c r="D31" s="102">
        <v>4</v>
      </c>
      <c r="E31" s="279" t="s">
        <v>65</v>
      </c>
      <c r="F31" s="279" t="s">
        <v>72</v>
      </c>
      <c r="G31" s="279">
        <v>15</v>
      </c>
      <c r="H31" s="279">
        <v>12</v>
      </c>
      <c r="I31" s="279" t="s">
        <v>38</v>
      </c>
      <c r="J31" s="280" t="s">
        <v>20</v>
      </c>
      <c r="K31" s="281"/>
      <c r="L31" s="281"/>
      <c r="M31" s="281"/>
      <c r="N31" s="291" t="s">
        <v>57</v>
      </c>
      <c r="O31" s="190"/>
      <c r="P31" s="102"/>
      <c r="Q31" s="102"/>
      <c r="R31" s="102"/>
      <c r="S31" s="292"/>
      <c r="T31" s="129"/>
      <c r="U31" s="129"/>
      <c r="V31" s="293"/>
      <c r="W31" s="294">
        <f>W33+W42</f>
        <v>15000000</v>
      </c>
      <c r="Y31" s="3">
        <f>90000000-W31</f>
        <v>75000000</v>
      </c>
    </row>
    <row r="32" spans="2:25" x14ac:dyDescent="0.25">
      <c r="B32" s="129">
        <v>2</v>
      </c>
      <c r="C32" s="279" t="s">
        <v>73</v>
      </c>
      <c r="D32" s="102">
        <v>4</v>
      </c>
      <c r="E32" s="279" t="s">
        <v>65</v>
      </c>
      <c r="F32" s="279" t="s">
        <v>72</v>
      </c>
      <c r="G32" s="279">
        <v>15</v>
      </c>
      <c r="H32" s="279">
        <v>12</v>
      </c>
      <c r="I32" s="279" t="s">
        <v>38</v>
      </c>
      <c r="J32" s="280" t="s">
        <v>20</v>
      </c>
      <c r="K32" s="103" t="s">
        <v>202</v>
      </c>
      <c r="L32" s="117"/>
      <c r="M32" s="117"/>
      <c r="N32" s="130"/>
      <c r="O32" s="120" t="s">
        <v>137</v>
      </c>
      <c r="P32" s="110"/>
      <c r="Q32" s="110"/>
      <c r="R32" s="110"/>
      <c r="S32" s="247"/>
      <c r="T32" s="85"/>
      <c r="U32" s="85"/>
      <c r="V32" s="187"/>
      <c r="W32" s="133"/>
      <c r="X32" s="223"/>
    </row>
    <row r="33" spans="2:25" x14ac:dyDescent="0.25">
      <c r="B33" s="129">
        <v>2</v>
      </c>
      <c r="C33" s="279" t="s">
        <v>73</v>
      </c>
      <c r="D33" s="102">
        <v>4</v>
      </c>
      <c r="E33" s="279" t="s">
        <v>65</v>
      </c>
      <c r="F33" s="279" t="s">
        <v>72</v>
      </c>
      <c r="G33" s="279">
        <v>15</v>
      </c>
      <c r="H33" s="279">
        <v>12</v>
      </c>
      <c r="I33" s="279" t="s">
        <v>38</v>
      </c>
      <c r="J33" s="280" t="s">
        <v>20</v>
      </c>
      <c r="K33" s="103" t="s">
        <v>202</v>
      </c>
      <c r="L33" s="103" t="s">
        <v>65</v>
      </c>
      <c r="M33" s="117"/>
      <c r="N33" s="130"/>
      <c r="O33" s="120"/>
      <c r="P33" s="110" t="s">
        <v>138</v>
      </c>
      <c r="Q33" s="110"/>
      <c r="R33" s="110"/>
      <c r="S33" s="247"/>
      <c r="T33" s="85"/>
      <c r="U33" s="85"/>
      <c r="V33" s="187"/>
      <c r="W33" s="133">
        <f>W34</f>
        <v>7885000</v>
      </c>
      <c r="X33" s="223"/>
    </row>
    <row r="34" spans="2:25" x14ac:dyDescent="0.25">
      <c r="B34" s="100">
        <v>2</v>
      </c>
      <c r="C34" s="101" t="s">
        <v>73</v>
      </c>
      <c r="D34" s="102">
        <v>4</v>
      </c>
      <c r="E34" s="101" t="s">
        <v>65</v>
      </c>
      <c r="F34" s="101" t="s">
        <v>72</v>
      </c>
      <c r="G34" s="101">
        <v>15</v>
      </c>
      <c r="H34" s="101">
        <v>12</v>
      </c>
      <c r="I34" s="101" t="s">
        <v>38</v>
      </c>
      <c r="J34" s="103" t="s">
        <v>20</v>
      </c>
      <c r="K34" s="103" t="s">
        <v>19</v>
      </c>
      <c r="L34" s="103" t="s">
        <v>141</v>
      </c>
      <c r="M34" s="103">
        <v>11</v>
      </c>
      <c r="N34" s="168"/>
      <c r="O34" s="83" t="s">
        <v>190</v>
      </c>
      <c r="P34" s="83"/>
      <c r="Q34" s="190"/>
      <c r="R34" s="83"/>
      <c r="S34" s="84"/>
      <c r="T34" s="85"/>
      <c r="U34" s="169"/>
      <c r="V34" s="170"/>
      <c r="W34" s="86">
        <f>W36</f>
        <v>7885000</v>
      </c>
      <c r="X34" s="223"/>
    </row>
    <row r="35" spans="2:25" x14ac:dyDescent="0.25">
      <c r="B35" s="109"/>
      <c r="C35" s="110"/>
      <c r="D35" s="111"/>
      <c r="E35" s="110"/>
      <c r="F35" s="82"/>
      <c r="G35" s="82"/>
      <c r="H35" s="82"/>
      <c r="I35" s="82"/>
      <c r="J35" s="103"/>
      <c r="K35" s="103"/>
      <c r="L35" s="103"/>
      <c r="M35" s="103"/>
      <c r="N35" s="168"/>
      <c r="O35" s="83"/>
      <c r="P35" s="83" t="s">
        <v>191</v>
      </c>
      <c r="Q35" s="83"/>
      <c r="R35" s="190"/>
      <c r="S35" s="83"/>
      <c r="T35" s="85"/>
      <c r="U35" s="169"/>
      <c r="V35" s="170"/>
      <c r="W35" s="86">
        <f>W36</f>
        <v>7885000</v>
      </c>
      <c r="X35" s="223"/>
    </row>
    <row r="36" spans="2:25" x14ac:dyDescent="0.25">
      <c r="B36" s="109"/>
      <c r="C36" s="110"/>
      <c r="D36" s="111"/>
      <c r="E36" s="110"/>
      <c r="F36" s="82"/>
      <c r="G36" s="82"/>
      <c r="H36" s="82"/>
      <c r="I36" s="82"/>
      <c r="J36" s="103"/>
      <c r="K36" s="103"/>
      <c r="L36" s="103"/>
      <c r="M36" s="103"/>
      <c r="N36" s="168"/>
      <c r="O36" s="83"/>
      <c r="P36" s="83"/>
      <c r="Q36" s="83" t="s">
        <v>192</v>
      </c>
      <c r="R36" s="190"/>
      <c r="S36" s="83"/>
      <c r="T36" s="85"/>
      <c r="U36" s="169"/>
      <c r="V36" s="170"/>
      <c r="W36" s="86">
        <f>W37+W38+W39+W40+W41</f>
        <v>7885000</v>
      </c>
      <c r="X36" s="223"/>
    </row>
    <row r="37" spans="2:25" x14ac:dyDescent="0.25">
      <c r="B37" s="109"/>
      <c r="C37" s="110"/>
      <c r="D37" s="111"/>
      <c r="E37" s="110"/>
      <c r="F37" s="82"/>
      <c r="G37" s="82"/>
      <c r="H37" s="82"/>
      <c r="I37" s="82"/>
      <c r="J37" s="117"/>
      <c r="K37" s="117"/>
      <c r="L37" s="117"/>
      <c r="M37" s="117"/>
      <c r="N37" s="114"/>
      <c r="O37" s="113"/>
      <c r="P37" s="83"/>
      <c r="Q37" s="113"/>
      <c r="R37" s="171" t="s">
        <v>216</v>
      </c>
      <c r="S37" s="113"/>
      <c r="T37" s="85">
        <v>19</v>
      </c>
      <c r="U37" s="169" t="s">
        <v>140</v>
      </c>
      <c r="V37" s="170">
        <v>100000</v>
      </c>
      <c r="W37" s="86">
        <f>T37*V37</f>
        <v>1900000</v>
      </c>
      <c r="X37" s="223"/>
    </row>
    <row r="38" spans="2:25" x14ac:dyDescent="0.25">
      <c r="B38" s="109"/>
      <c r="C38" s="110"/>
      <c r="D38" s="111"/>
      <c r="E38" s="110"/>
      <c r="F38" s="82"/>
      <c r="G38" s="82"/>
      <c r="H38" s="82"/>
      <c r="I38" s="82"/>
      <c r="J38" s="117"/>
      <c r="K38" s="117"/>
      <c r="L38" s="117"/>
      <c r="M38" s="117"/>
      <c r="N38" s="114"/>
      <c r="O38" s="113"/>
      <c r="P38" s="83"/>
      <c r="Q38" s="110"/>
      <c r="R38" s="171" t="s">
        <v>217</v>
      </c>
      <c r="S38" s="110"/>
      <c r="T38" s="85">
        <v>19</v>
      </c>
      <c r="U38" s="169" t="s">
        <v>140</v>
      </c>
      <c r="V38" s="170">
        <v>90000</v>
      </c>
      <c r="W38" s="86">
        <f t="shared" ref="W38:W40" si="0">T38*V38</f>
        <v>1710000</v>
      </c>
      <c r="X38" s="223"/>
    </row>
    <row r="39" spans="2:25" x14ac:dyDescent="0.25">
      <c r="B39" s="100"/>
      <c r="C39" s="101"/>
      <c r="D39" s="102"/>
      <c r="E39" s="101"/>
      <c r="F39" s="101"/>
      <c r="G39" s="101"/>
      <c r="H39" s="101"/>
      <c r="I39" s="101"/>
      <c r="J39" s="103"/>
      <c r="K39" s="103"/>
      <c r="L39" s="103"/>
      <c r="M39" s="103"/>
      <c r="N39" s="114"/>
      <c r="O39" s="113"/>
      <c r="P39" s="83"/>
      <c r="Q39" s="110"/>
      <c r="R39" s="171" t="s">
        <v>218</v>
      </c>
      <c r="S39" s="110"/>
      <c r="T39" s="85">
        <v>19</v>
      </c>
      <c r="U39" s="169" t="s">
        <v>140</v>
      </c>
      <c r="V39" s="170">
        <v>75000</v>
      </c>
      <c r="W39" s="86">
        <f t="shared" si="0"/>
        <v>1425000</v>
      </c>
      <c r="X39" s="223"/>
    </row>
    <row r="40" spans="2:25" x14ac:dyDescent="0.25">
      <c r="B40" s="109"/>
      <c r="C40" s="110"/>
      <c r="D40" s="111"/>
      <c r="E40" s="110"/>
      <c r="F40" s="82"/>
      <c r="G40" s="82"/>
      <c r="H40" s="82"/>
      <c r="I40" s="82"/>
      <c r="J40" s="117"/>
      <c r="K40" s="117"/>
      <c r="L40" s="117"/>
      <c r="M40" s="117"/>
      <c r="N40" s="114"/>
      <c r="O40" s="113"/>
      <c r="P40" s="83"/>
      <c r="Q40" s="110"/>
      <c r="R40" s="171" t="s">
        <v>219</v>
      </c>
      <c r="S40" s="110"/>
      <c r="T40" s="85">
        <v>57</v>
      </c>
      <c r="U40" s="169" t="s">
        <v>140</v>
      </c>
      <c r="V40" s="170">
        <v>50000</v>
      </c>
      <c r="W40" s="86">
        <f t="shared" si="0"/>
        <v>2850000</v>
      </c>
      <c r="X40" s="223"/>
    </row>
    <row r="41" spans="2:25" x14ac:dyDescent="0.25">
      <c r="B41" s="109"/>
      <c r="C41" s="110"/>
      <c r="D41" s="111"/>
      <c r="E41" s="110"/>
      <c r="F41" s="82"/>
      <c r="G41" s="82"/>
      <c r="H41" s="82"/>
      <c r="I41" s="82"/>
      <c r="J41" s="117"/>
      <c r="K41" s="117"/>
      <c r="L41" s="117"/>
      <c r="M41" s="117"/>
      <c r="N41" s="114"/>
      <c r="O41" s="113"/>
      <c r="P41" s="83"/>
      <c r="Q41" s="110"/>
      <c r="R41" s="171"/>
      <c r="S41" s="110"/>
      <c r="T41" s="85"/>
      <c r="U41" s="85"/>
      <c r="V41" s="86"/>
      <c r="W41" s="86"/>
      <c r="X41" s="223"/>
    </row>
    <row r="42" spans="2:25" x14ac:dyDescent="0.25">
      <c r="B42" s="100">
        <v>2</v>
      </c>
      <c r="C42" s="101" t="s">
        <v>73</v>
      </c>
      <c r="D42" s="102">
        <v>4</v>
      </c>
      <c r="E42" s="101" t="s">
        <v>65</v>
      </c>
      <c r="F42" s="101" t="s">
        <v>72</v>
      </c>
      <c r="G42" s="101">
        <v>15</v>
      </c>
      <c r="H42" s="101">
        <v>12</v>
      </c>
      <c r="I42" s="101" t="s">
        <v>38</v>
      </c>
      <c r="J42" s="116" t="s">
        <v>20</v>
      </c>
      <c r="K42" s="116" t="s">
        <v>20</v>
      </c>
      <c r="L42" s="128"/>
      <c r="M42" s="128"/>
      <c r="N42" s="341" t="s">
        <v>66</v>
      </c>
      <c r="O42" s="120"/>
      <c r="P42" s="120"/>
      <c r="Q42" s="120"/>
      <c r="R42" s="120"/>
      <c r="S42" s="131"/>
      <c r="T42" s="129"/>
      <c r="U42" s="129"/>
      <c r="V42" s="132"/>
      <c r="W42" s="133">
        <f>W43+W47+W54+W74</f>
        <v>7115000</v>
      </c>
      <c r="Y42" s="3">
        <f>X32-W31</f>
        <v>-15000000</v>
      </c>
    </row>
    <row r="43" spans="2:25" x14ac:dyDescent="0.25">
      <c r="B43" s="109" t="s">
        <v>19</v>
      </c>
      <c r="C43" s="82" t="s">
        <v>55</v>
      </c>
      <c r="D43" s="111">
        <v>4</v>
      </c>
      <c r="E43" s="82" t="s">
        <v>65</v>
      </c>
      <c r="F43" s="82" t="s">
        <v>72</v>
      </c>
      <c r="G43" s="82">
        <v>17</v>
      </c>
      <c r="H43" s="82">
        <v>16</v>
      </c>
      <c r="I43" s="82" t="s">
        <v>38</v>
      </c>
      <c r="J43" s="103" t="s">
        <v>20</v>
      </c>
      <c r="K43" s="103" t="s">
        <v>20</v>
      </c>
      <c r="L43" s="103" t="s">
        <v>141</v>
      </c>
      <c r="M43" s="342" t="s">
        <v>148</v>
      </c>
      <c r="N43" s="112" t="s">
        <v>149</v>
      </c>
      <c r="O43" s="113"/>
      <c r="P43" s="113"/>
      <c r="Q43" s="113"/>
      <c r="R43" s="113"/>
      <c r="S43" s="113"/>
      <c r="T43" s="175"/>
      <c r="U43" s="175"/>
      <c r="V43" s="343"/>
      <c r="W43" s="295">
        <f>W45</f>
        <v>500000</v>
      </c>
      <c r="Y43" s="3"/>
    </row>
    <row r="44" spans="2:25" x14ac:dyDescent="0.25">
      <c r="B44" s="109"/>
      <c r="C44" s="110"/>
      <c r="D44" s="111"/>
      <c r="E44" s="110"/>
      <c r="F44" s="82"/>
      <c r="G44" s="82"/>
      <c r="H44" s="82"/>
      <c r="I44" s="82"/>
      <c r="J44" s="103"/>
      <c r="K44" s="103"/>
      <c r="L44" s="103"/>
      <c r="M44" s="342"/>
      <c r="N44" s="112" t="s">
        <v>150</v>
      </c>
      <c r="O44" s="113"/>
      <c r="P44" s="113"/>
      <c r="Q44" s="113"/>
      <c r="R44" s="113"/>
      <c r="S44" s="113"/>
      <c r="T44" s="175"/>
      <c r="U44" s="175"/>
      <c r="V44" s="343"/>
      <c r="W44" s="295"/>
      <c r="Y44" s="3"/>
    </row>
    <row r="45" spans="2:25" x14ac:dyDescent="0.25">
      <c r="B45" s="114"/>
      <c r="C45" s="110"/>
      <c r="D45" s="110"/>
      <c r="E45" s="110"/>
      <c r="F45" s="110"/>
      <c r="G45" s="110"/>
      <c r="H45" s="110"/>
      <c r="I45" s="110"/>
      <c r="J45" s="110"/>
      <c r="K45" s="110"/>
      <c r="L45" s="344"/>
      <c r="M45" s="345"/>
      <c r="N45" s="178" t="s">
        <v>228</v>
      </c>
      <c r="O45" s="173"/>
      <c r="P45" s="113"/>
      <c r="Q45" s="113"/>
      <c r="R45" s="113"/>
      <c r="S45" s="283"/>
      <c r="T45" s="175">
        <v>20</v>
      </c>
      <c r="U45" s="218" t="s">
        <v>154</v>
      </c>
      <c r="V45" s="177">
        <v>25000</v>
      </c>
      <c r="W45" s="295">
        <f>T45*V45</f>
        <v>500000</v>
      </c>
      <c r="Y45" s="3"/>
    </row>
    <row r="46" spans="2:25" ht="12.75" customHeight="1" x14ac:dyDescent="0.25">
      <c r="B46" s="100"/>
      <c r="C46" s="101"/>
      <c r="D46" s="102"/>
      <c r="E46" s="101"/>
      <c r="F46" s="101"/>
      <c r="G46" s="101"/>
      <c r="H46" s="101"/>
      <c r="I46" s="101"/>
      <c r="J46" s="116"/>
      <c r="K46" s="116"/>
      <c r="L46" s="128"/>
      <c r="M46" s="128"/>
      <c r="N46" s="341"/>
      <c r="O46" s="120"/>
      <c r="P46" s="120"/>
      <c r="Q46" s="120"/>
      <c r="R46" s="120"/>
      <c r="S46" s="120"/>
      <c r="T46" s="129"/>
      <c r="U46" s="129"/>
      <c r="V46" s="132"/>
      <c r="W46" s="133"/>
      <c r="Y46" s="3"/>
    </row>
    <row r="47" spans="2:25" x14ac:dyDescent="0.25">
      <c r="B47" s="100">
        <v>2</v>
      </c>
      <c r="C47" s="101" t="s">
        <v>73</v>
      </c>
      <c r="D47" s="102">
        <v>4</v>
      </c>
      <c r="E47" s="101" t="s">
        <v>65</v>
      </c>
      <c r="F47" s="101" t="s">
        <v>72</v>
      </c>
      <c r="G47" s="101">
        <v>15</v>
      </c>
      <c r="H47" s="101">
        <v>12</v>
      </c>
      <c r="I47" s="101" t="s">
        <v>38</v>
      </c>
      <c r="J47" s="116" t="s">
        <v>20</v>
      </c>
      <c r="K47" s="116" t="s">
        <v>20</v>
      </c>
      <c r="L47" s="116" t="s">
        <v>159</v>
      </c>
      <c r="M47" s="116"/>
      <c r="N47" s="183" t="s">
        <v>160</v>
      </c>
      <c r="O47" s="184"/>
      <c r="P47" s="184"/>
      <c r="Q47" s="185"/>
      <c r="R47" s="185"/>
      <c r="S47" s="185"/>
      <c r="T47" s="72"/>
      <c r="U47" s="72"/>
      <c r="V47" s="77"/>
      <c r="W47" s="88">
        <f>W48</f>
        <v>2000000</v>
      </c>
    </row>
    <row r="48" spans="2:25" x14ac:dyDescent="0.25">
      <c r="B48" s="100">
        <v>2</v>
      </c>
      <c r="C48" s="101" t="s">
        <v>73</v>
      </c>
      <c r="D48" s="102">
        <v>4</v>
      </c>
      <c r="E48" s="101" t="s">
        <v>65</v>
      </c>
      <c r="F48" s="101" t="s">
        <v>72</v>
      </c>
      <c r="G48" s="101">
        <v>15</v>
      </c>
      <c r="H48" s="101">
        <v>12</v>
      </c>
      <c r="I48" s="101" t="s">
        <v>38</v>
      </c>
      <c r="J48" s="103" t="s">
        <v>20</v>
      </c>
      <c r="K48" s="103" t="s">
        <v>20</v>
      </c>
      <c r="L48" s="103" t="s">
        <v>159</v>
      </c>
      <c r="M48" s="103" t="s">
        <v>43</v>
      </c>
      <c r="N48" s="189" t="s">
        <v>161</v>
      </c>
      <c r="O48" s="346"/>
      <c r="P48" s="75"/>
      <c r="Q48" s="80"/>
      <c r="R48" s="80"/>
      <c r="S48" s="80"/>
      <c r="T48" s="72"/>
      <c r="U48" s="72"/>
      <c r="V48" s="78"/>
      <c r="W48" s="78">
        <f>W49+W51</f>
        <v>2000000</v>
      </c>
    </row>
    <row r="49" spans="1:31" x14ac:dyDescent="0.25">
      <c r="B49" s="100"/>
      <c r="C49" s="101"/>
      <c r="D49" s="102"/>
      <c r="E49" s="101"/>
      <c r="F49" s="101"/>
      <c r="G49" s="101"/>
      <c r="H49" s="101"/>
      <c r="I49" s="101"/>
      <c r="J49" s="103"/>
      <c r="K49" s="103"/>
      <c r="L49" s="103"/>
      <c r="M49" s="103"/>
      <c r="N49" s="347" t="s">
        <v>185</v>
      </c>
      <c r="O49" s="346"/>
      <c r="P49" s="75"/>
      <c r="Q49" s="80"/>
      <c r="R49" s="80"/>
      <c r="S49" s="80"/>
      <c r="T49" s="72">
        <v>4</v>
      </c>
      <c r="U49" s="72" t="s">
        <v>140</v>
      </c>
      <c r="V49" s="78">
        <v>250000</v>
      </c>
      <c r="W49" s="78">
        <f>T49*V49</f>
        <v>1000000</v>
      </c>
      <c r="Y49">
        <f>X49*X50</f>
        <v>0</v>
      </c>
    </row>
    <row r="50" spans="1:31" x14ac:dyDescent="0.25">
      <c r="B50" s="100"/>
      <c r="C50" s="101"/>
      <c r="D50" s="102"/>
      <c r="E50" s="101"/>
      <c r="F50" s="101"/>
      <c r="G50" s="101"/>
      <c r="H50" s="101"/>
      <c r="I50" s="101"/>
      <c r="J50" s="103"/>
      <c r="K50" s="103"/>
      <c r="L50" s="103"/>
      <c r="M50" s="103"/>
      <c r="N50" s="347"/>
      <c r="O50" s="346" t="s">
        <v>193</v>
      </c>
      <c r="P50" s="75"/>
      <c r="Q50" s="80"/>
      <c r="R50" s="80"/>
      <c r="S50" s="80"/>
      <c r="T50" s="72"/>
      <c r="U50" s="72"/>
      <c r="V50" s="78"/>
      <c r="W50" s="78"/>
    </row>
    <row r="51" spans="1:31" x14ac:dyDescent="0.25">
      <c r="B51" s="109"/>
      <c r="C51" s="110"/>
      <c r="D51" s="111"/>
      <c r="E51" s="110"/>
      <c r="F51" s="82"/>
      <c r="G51" s="82"/>
      <c r="H51" s="82"/>
      <c r="I51" s="82"/>
      <c r="J51" s="117"/>
      <c r="K51" s="117"/>
      <c r="L51" s="117"/>
      <c r="M51" s="117"/>
      <c r="N51" s="347" t="s">
        <v>189</v>
      </c>
      <c r="O51" s="346"/>
      <c r="P51" s="75"/>
      <c r="Q51" s="80"/>
      <c r="R51" s="80"/>
      <c r="S51" s="80"/>
      <c r="T51" s="72">
        <v>4</v>
      </c>
      <c r="U51" s="72" t="s">
        <v>140</v>
      </c>
      <c r="V51" s="78">
        <v>250000</v>
      </c>
      <c r="W51" s="78">
        <f>T51*V51</f>
        <v>1000000</v>
      </c>
    </row>
    <row r="52" spans="1:31" x14ac:dyDescent="0.25">
      <c r="B52" s="109"/>
      <c r="C52" s="110"/>
      <c r="D52" s="111"/>
      <c r="E52" s="110"/>
      <c r="F52" s="82"/>
      <c r="G52" s="82"/>
      <c r="H52" s="82"/>
      <c r="I52" s="82"/>
      <c r="J52" s="117"/>
      <c r="K52" s="117"/>
      <c r="L52" s="117"/>
      <c r="M52" s="117"/>
      <c r="N52" s="347"/>
      <c r="O52" s="346" t="s">
        <v>194</v>
      </c>
      <c r="P52" s="75"/>
      <c r="Q52" s="80"/>
      <c r="R52" s="80"/>
      <c r="S52" s="80"/>
      <c r="T52" s="72"/>
      <c r="U52" s="72"/>
      <c r="V52" s="78"/>
      <c r="W52" s="78"/>
      <c r="X52" s="3"/>
    </row>
    <row r="53" spans="1:31" x14ac:dyDescent="0.25">
      <c r="B53" s="109"/>
      <c r="C53" s="110"/>
      <c r="D53" s="111"/>
      <c r="E53" s="110"/>
      <c r="F53" s="82"/>
      <c r="G53" s="82"/>
      <c r="H53" s="82"/>
      <c r="I53" s="82"/>
      <c r="J53" s="117"/>
      <c r="K53" s="117"/>
      <c r="L53" s="117"/>
      <c r="M53" s="117"/>
      <c r="N53" s="347"/>
      <c r="O53" s="346"/>
      <c r="P53" s="75"/>
      <c r="Q53" s="80"/>
      <c r="R53" s="80"/>
      <c r="S53" s="80"/>
      <c r="T53" s="72"/>
      <c r="U53" s="72"/>
      <c r="V53" s="78"/>
      <c r="W53" s="78"/>
    </row>
    <row r="54" spans="1:31" x14ac:dyDescent="0.25">
      <c r="B54" s="100">
        <v>2</v>
      </c>
      <c r="C54" s="101" t="s">
        <v>73</v>
      </c>
      <c r="D54" s="102">
        <v>4</v>
      </c>
      <c r="E54" s="101" t="s">
        <v>65</v>
      </c>
      <c r="F54" s="101" t="s">
        <v>72</v>
      </c>
      <c r="G54" s="101">
        <v>15</v>
      </c>
      <c r="H54" s="101">
        <v>12</v>
      </c>
      <c r="I54" s="101" t="s">
        <v>38</v>
      </c>
      <c r="J54" s="116" t="s">
        <v>20</v>
      </c>
      <c r="K54" s="116" t="s">
        <v>20</v>
      </c>
      <c r="L54" s="116" t="s">
        <v>165</v>
      </c>
      <c r="M54" s="348"/>
      <c r="N54" s="185" t="s">
        <v>166</v>
      </c>
      <c r="O54" s="194"/>
      <c r="P54" s="185"/>
      <c r="Q54" s="185"/>
      <c r="R54" s="185"/>
      <c r="S54" s="185"/>
      <c r="T54" s="349"/>
      <c r="U54" s="349"/>
      <c r="V54" s="195"/>
      <c r="W54" s="88">
        <f>W55</f>
        <v>240000</v>
      </c>
      <c r="X54" s="3"/>
    </row>
    <row r="55" spans="1:31" x14ac:dyDescent="0.25">
      <c r="B55" s="100">
        <v>2</v>
      </c>
      <c r="C55" s="101" t="s">
        <v>73</v>
      </c>
      <c r="D55" s="102">
        <v>4</v>
      </c>
      <c r="E55" s="101" t="s">
        <v>65</v>
      </c>
      <c r="F55" s="101" t="s">
        <v>72</v>
      </c>
      <c r="G55" s="101">
        <v>15</v>
      </c>
      <c r="H55" s="101">
        <v>12</v>
      </c>
      <c r="I55" s="101" t="s">
        <v>38</v>
      </c>
      <c r="J55" s="103" t="s">
        <v>20</v>
      </c>
      <c r="K55" s="103" t="s">
        <v>20</v>
      </c>
      <c r="L55" s="103" t="s">
        <v>165</v>
      </c>
      <c r="M55" s="342" t="s">
        <v>39</v>
      </c>
      <c r="N55" s="80" t="s">
        <v>167</v>
      </c>
      <c r="O55" s="185"/>
      <c r="P55" s="80"/>
      <c r="Q55" s="80"/>
      <c r="R55" s="80"/>
      <c r="S55" s="80"/>
      <c r="T55" s="350"/>
      <c r="U55" s="350"/>
      <c r="V55" s="77"/>
      <c r="W55" s="78">
        <f>W56</f>
        <v>240000</v>
      </c>
    </row>
    <row r="56" spans="1:31" x14ac:dyDescent="0.25">
      <c r="B56" s="114"/>
      <c r="C56" s="110"/>
      <c r="D56" s="110"/>
      <c r="E56" s="110"/>
      <c r="F56" s="110"/>
      <c r="G56" s="110"/>
      <c r="H56" s="110"/>
      <c r="I56" s="110"/>
      <c r="J56" s="110"/>
      <c r="K56" s="110"/>
      <c r="L56" s="115"/>
      <c r="M56" s="351"/>
      <c r="N56" s="74" t="s">
        <v>168</v>
      </c>
      <c r="O56" s="80"/>
      <c r="P56" s="80"/>
      <c r="Q56" s="80"/>
      <c r="R56" s="80"/>
      <c r="S56" s="80"/>
      <c r="T56" s="350">
        <v>960</v>
      </c>
      <c r="U56" s="350" t="s">
        <v>152</v>
      </c>
      <c r="V56" s="77">
        <v>250</v>
      </c>
      <c r="W56" s="78">
        <f>T56*V56</f>
        <v>240000</v>
      </c>
      <c r="AE56"/>
    </row>
    <row r="57" spans="1:31" x14ac:dyDescent="0.25">
      <c r="B57" s="122"/>
      <c r="C57" s="123"/>
      <c r="D57" s="123"/>
      <c r="E57" s="123"/>
      <c r="F57" s="123"/>
      <c r="G57" s="123"/>
      <c r="H57" s="123"/>
      <c r="I57" s="123"/>
      <c r="J57" s="123"/>
      <c r="K57" s="123"/>
      <c r="L57" s="124"/>
      <c r="M57" s="124"/>
      <c r="N57" s="352"/>
      <c r="O57" s="353"/>
      <c r="P57" s="353"/>
      <c r="Q57" s="353"/>
      <c r="R57" s="353"/>
      <c r="S57" s="353"/>
      <c r="T57" s="354"/>
      <c r="U57" s="354"/>
      <c r="V57" s="355"/>
      <c r="W57" s="356"/>
      <c r="AE57"/>
    </row>
    <row r="58" spans="1:31" x14ac:dyDescent="0.25">
      <c r="A58" s="7"/>
      <c r="B58" s="54" t="s">
        <v>53</v>
      </c>
      <c r="C58" s="55"/>
      <c r="D58" s="55"/>
      <c r="E58" s="55"/>
      <c r="F58" s="55"/>
      <c r="G58" s="55"/>
      <c r="H58" s="55"/>
      <c r="I58" s="55"/>
      <c r="J58" s="55" t="s">
        <v>54</v>
      </c>
      <c r="K58" s="55"/>
      <c r="L58" s="55"/>
      <c r="M58" s="55"/>
      <c r="N58" s="408" t="s">
        <v>195</v>
      </c>
      <c r="O58" s="409"/>
      <c r="P58" s="409"/>
      <c r="Q58" s="409"/>
      <c r="R58" s="409"/>
      <c r="S58" s="410"/>
      <c r="T58" s="411" t="s">
        <v>196</v>
      </c>
      <c r="U58" s="393"/>
      <c r="V58" s="393"/>
      <c r="W58" s="394"/>
      <c r="AE58"/>
    </row>
    <row r="59" spans="1:31" x14ac:dyDescent="0.25">
      <c r="A59" s="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51"/>
      <c r="M59" s="51"/>
      <c r="N59" s="10"/>
      <c r="O59" s="10"/>
      <c r="P59" s="10"/>
      <c r="Q59" s="9"/>
      <c r="R59" s="9"/>
      <c r="S59" s="9"/>
      <c r="T59" s="179"/>
      <c r="U59" s="179"/>
      <c r="V59" s="230"/>
      <c r="W59" s="231"/>
      <c r="AE59"/>
    </row>
    <row r="60" spans="1:31" x14ac:dyDescent="0.25">
      <c r="A60" s="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51"/>
      <c r="M60" s="51"/>
      <c r="N60" s="10"/>
      <c r="O60" s="10"/>
      <c r="P60" s="10"/>
      <c r="Q60" s="9"/>
      <c r="R60" s="9"/>
      <c r="S60" s="9"/>
      <c r="T60" s="179"/>
      <c r="U60" s="179"/>
      <c r="V60" s="230"/>
      <c r="W60" s="231"/>
      <c r="AE60"/>
    </row>
    <row r="61" spans="1:31" x14ac:dyDescent="0.25">
      <c r="A61" s="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51"/>
      <c r="M61" s="51"/>
      <c r="N61" s="10"/>
      <c r="O61" s="10"/>
      <c r="P61" s="10"/>
      <c r="Q61" s="9"/>
      <c r="R61" s="9"/>
      <c r="S61" s="9"/>
      <c r="T61" s="179"/>
      <c r="U61" s="179"/>
      <c r="V61" s="230"/>
      <c r="W61" s="231"/>
      <c r="AE61"/>
    </row>
    <row r="62" spans="1:31" x14ac:dyDescent="0.25">
      <c r="A62" s="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51"/>
      <c r="M62" s="51"/>
      <c r="N62" s="10"/>
      <c r="O62" s="10"/>
      <c r="P62" s="10"/>
      <c r="Q62" s="9"/>
      <c r="R62" s="9"/>
      <c r="S62" s="9"/>
      <c r="T62" s="179"/>
      <c r="U62" s="179"/>
      <c r="V62" s="230"/>
      <c r="W62" s="231"/>
      <c r="AE62"/>
    </row>
    <row r="63" spans="1:31" x14ac:dyDescent="0.25">
      <c r="A63" s="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51"/>
      <c r="M63" s="51"/>
      <c r="N63" s="10"/>
      <c r="O63" s="10"/>
      <c r="P63" s="10"/>
      <c r="Q63" s="9"/>
      <c r="R63" s="9"/>
      <c r="S63" s="9"/>
      <c r="T63" s="179"/>
      <c r="U63" s="179"/>
      <c r="V63" s="230"/>
      <c r="W63" s="231"/>
      <c r="AE63"/>
    </row>
    <row r="64" spans="1:31" x14ac:dyDescent="0.25">
      <c r="A64" s="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51"/>
      <c r="M64" s="51"/>
      <c r="N64" s="10"/>
      <c r="O64" s="10"/>
      <c r="P64" s="10"/>
      <c r="Q64" s="9"/>
      <c r="R64" s="9"/>
      <c r="S64" s="9"/>
      <c r="T64" s="179"/>
      <c r="U64" s="179"/>
      <c r="V64" s="230"/>
      <c r="W64" s="231"/>
      <c r="AE64"/>
    </row>
    <row r="65" spans="1:31" x14ac:dyDescent="0.25">
      <c r="A65" s="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51"/>
      <c r="M65" s="51"/>
      <c r="N65" s="10"/>
      <c r="O65" s="10"/>
      <c r="P65" s="10"/>
      <c r="Q65" s="9"/>
      <c r="R65" s="9"/>
      <c r="S65" s="9"/>
      <c r="T65" s="179"/>
      <c r="U65" s="179"/>
      <c r="V65" s="230"/>
      <c r="W65" s="231"/>
      <c r="AE65"/>
    </row>
    <row r="66" spans="1:31" x14ac:dyDescent="0.25">
      <c r="A66" s="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51"/>
      <c r="M66" s="51"/>
      <c r="N66" s="10"/>
      <c r="O66" s="10"/>
      <c r="P66" s="10"/>
      <c r="Q66" s="9"/>
      <c r="R66" s="9"/>
      <c r="S66" s="9"/>
      <c r="T66" s="179"/>
      <c r="U66" s="179"/>
      <c r="V66" s="232"/>
      <c r="W66" s="231"/>
      <c r="AE66"/>
    </row>
    <row r="67" spans="1:31" x14ac:dyDescent="0.25">
      <c r="A67" s="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51"/>
      <c r="M67" s="51"/>
      <c r="N67" s="10"/>
      <c r="O67" s="10"/>
      <c r="P67" s="10"/>
      <c r="Q67" s="9"/>
      <c r="R67" s="9"/>
      <c r="S67" s="9"/>
      <c r="T67" s="179"/>
      <c r="U67" s="179"/>
      <c r="V67" s="232"/>
      <c r="W67" s="231"/>
      <c r="AE67"/>
    </row>
    <row r="68" spans="1:31" x14ac:dyDescent="0.25">
      <c r="A68" s="7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51"/>
      <c r="M68" s="51"/>
      <c r="N68" s="10"/>
      <c r="O68" s="10"/>
      <c r="P68" s="10"/>
      <c r="Q68" s="9"/>
      <c r="R68" s="9"/>
      <c r="S68" s="9"/>
      <c r="T68" s="179"/>
      <c r="U68" s="179"/>
      <c r="V68" s="232"/>
      <c r="W68" s="231"/>
      <c r="AE68"/>
    </row>
    <row r="69" spans="1:31" x14ac:dyDescent="0.25">
      <c r="A69" s="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51"/>
      <c r="M69" s="51"/>
      <c r="N69" s="10"/>
      <c r="O69" s="10"/>
      <c r="P69" s="10"/>
      <c r="Q69" s="9"/>
      <c r="R69" s="9"/>
      <c r="S69" s="9"/>
      <c r="T69" s="179"/>
      <c r="U69" s="179"/>
      <c r="V69" s="232"/>
      <c r="W69" s="231"/>
      <c r="AE69"/>
    </row>
    <row r="70" spans="1:31" x14ac:dyDescent="0.25">
      <c r="A70" s="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51"/>
      <c r="M70" s="51"/>
      <c r="N70" s="10"/>
      <c r="O70" s="10"/>
      <c r="P70" s="10"/>
      <c r="Q70" s="9"/>
      <c r="R70" s="9"/>
      <c r="S70" s="9"/>
      <c r="T70" s="179"/>
      <c r="U70" s="179"/>
      <c r="V70" s="232"/>
      <c r="W70" s="231"/>
      <c r="AE70"/>
    </row>
    <row r="71" spans="1:31" ht="15" customHeight="1" x14ac:dyDescent="0.25">
      <c r="A71" s="7"/>
      <c r="B71" s="424" t="s">
        <v>34</v>
      </c>
      <c r="C71" s="425"/>
      <c r="D71" s="425"/>
      <c r="E71" s="425"/>
      <c r="F71" s="425"/>
      <c r="G71" s="425"/>
      <c r="H71" s="425"/>
      <c r="I71" s="425"/>
      <c r="J71" s="425"/>
      <c r="K71" s="425"/>
      <c r="L71" s="425"/>
      <c r="M71" s="462"/>
      <c r="N71" s="428" t="s">
        <v>35</v>
      </c>
      <c r="O71" s="429"/>
      <c r="P71" s="429"/>
      <c r="Q71" s="429"/>
      <c r="R71" s="429"/>
      <c r="S71" s="430"/>
      <c r="T71" s="434" t="s">
        <v>11</v>
      </c>
      <c r="U71" s="435"/>
      <c r="V71" s="436"/>
      <c r="W71" s="437" t="s">
        <v>36</v>
      </c>
      <c r="AE71"/>
    </row>
    <row r="72" spans="1:31" ht="24.75" x14ac:dyDescent="0.25">
      <c r="A72" s="7"/>
      <c r="B72" s="463"/>
      <c r="C72" s="464"/>
      <c r="D72" s="464"/>
      <c r="E72" s="464"/>
      <c r="F72" s="464"/>
      <c r="G72" s="464"/>
      <c r="H72" s="464"/>
      <c r="I72" s="464"/>
      <c r="J72" s="464"/>
      <c r="K72" s="464"/>
      <c r="L72" s="464"/>
      <c r="M72" s="465"/>
      <c r="N72" s="444"/>
      <c r="O72" s="466"/>
      <c r="P72" s="466"/>
      <c r="Q72" s="466"/>
      <c r="R72" s="466"/>
      <c r="S72" s="445"/>
      <c r="T72" s="44" t="s">
        <v>12</v>
      </c>
      <c r="U72" s="44" t="s">
        <v>13</v>
      </c>
      <c r="V72" s="221" t="s">
        <v>37</v>
      </c>
      <c r="W72" s="467"/>
      <c r="AE72"/>
    </row>
    <row r="73" spans="1:31" x14ac:dyDescent="0.25">
      <c r="A73" s="7"/>
      <c r="B73" s="411">
        <v>1</v>
      </c>
      <c r="C73" s="393"/>
      <c r="D73" s="393"/>
      <c r="E73" s="393"/>
      <c r="F73" s="393"/>
      <c r="G73" s="393"/>
      <c r="H73" s="393"/>
      <c r="I73" s="393"/>
      <c r="J73" s="393"/>
      <c r="K73" s="393"/>
      <c r="L73" s="393"/>
      <c r="M73" s="394"/>
      <c r="N73" s="411">
        <v>2</v>
      </c>
      <c r="O73" s="393"/>
      <c r="P73" s="393"/>
      <c r="Q73" s="393"/>
      <c r="R73" s="393"/>
      <c r="S73" s="394"/>
      <c r="T73" s="225">
        <v>3</v>
      </c>
      <c r="U73" s="226">
        <v>4</v>
      </c>
      <c r="V73" s="226">
        <v>5</v>
      </c>
      <c r="W73" s="226">
        <v>6</v>
      </c>
      <c r="AE73"/>
    </row>
    <row r="74" spans="1:31" x14ac:dyDescent="0.25">
      <c r="B74" s="327">
        <v>2</v>
      </c>
      <c r="C74" s="328" t="s">
        <v>73</v>
      </c>
      <c r="D74" s="277">
        <v>4</v>
      </c>
      <c r="E74" s="328" t="s">
        <v>65</v>
      </c>
      <c r="F74" s="328" t="s">
        <v>72</v>
      </c>
      <c r="G74" s="328">
        <v>15</v>
      </c>
      <c r="H74" s="328">
        <v>12</v>
      </c>
      <c r="I74" s="328" t="s">
        <v>38</v>
      </c>
      <c r="J74" s="329" t="s">
        <v>20</v>
      </c>
      <c r="K74" s="329" t="s">
        <v>20</v>
      </c>
      <c r="L74" s="330" t="s">
        <v>148</v>
      </c>
      <c r="M74" s="331"/>
      <c r="N74" s="332" t="s">
        <v>214</v>
      </c>
      <c r="O74" s="333"/>
      <c r="P74" s="334"/>
      <c r="Q74" s="335"/>
      <c r="R74" s="335"/>
      <c r="S74" s="335"/>
      <c r="T74" s="275"/>
      <c r="U74" s="336"/>
      <c r="V74" s="337"/>
      <c r="W74" s="338">
        <f>W75</f>
        <v>4375000</v>
      </c>
      <c r="AE74"/>
    </row>
    <row r="75" spans="1:31" x14ac:dyDescent="0.25">
      <c r="B75" s="100">
        <v>2</v>
      </c>
      <c r="C75" s="101" t="s">
        <v>73</v>
      </c>
      <c r="D75" s="102">
        <v>4</v>
      </c>
      <c r="E75" s="101" t="s">
        <v>65</v>
      </c>
      <c r="F75" s="101" t="s">
        <v>72</v>
      </c>
      <c r="G75" s="101">
        <v>15</v>
      </c>
      <c r="H75" s="101">
        <v>12</v>
      </c>
      <c r="I75" s="101" t="s">
        <v>38</v>
      </c>
      <c r="J75" s="182" t="s">
        <v>20</v>
      </c>
      <c r="K75" s="182" t="s">
        <v>20</v>
      </c>
      <c r="L75" s="173" t="s">
        <v>148</v>
      </c>
      <c r="M75" s="173" t="s">
        <v>172</v>
      </c>
      <c r="N75" s="114" t="s">
        <v>173</v>
      </c>
      <c r="O75" s="134"/>
      <c r="P75" s="83"/>
      <c r="Q75" s="110"/>
      <c r="R75" s="110"/>
      <c r="S75" s="110"/>
      <c r="T75" s="85"/>
      <c r="U75" s="85"/>
      <c r="V75" s="210"/>
      <c r="W75" s="86">
        <f>W76+W79</f>
        <v>4375000</v>
      </c>
      <c r="AE75"/>
    </row>
    <row r="76" spans="1:31" x14ac:dyDescent="0.25">
      <c r="B76" s="112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4" t="s">
        <v>186</v>
      </c>
      <c r="O76" s="134"/>
      <c r="P76" s="83"/>
      <c r="Q76" s="110"/>
      <c r="R76" s="110"/>
      <c r="S76" s="110"/>
      <c r="T76" s="85"/>
      <c r="U76" s="85"/>
      <c r="V76" s="210"/>
      <c r="W76" s="86">
        <f>W77+W78</f>
        <v>2625000</v>
      </c>
      <c r="AE76"/>
    </row>
    <row r="77" spans="1:31" x14ac:dyDescent="0.25">
      <c r="B77" s="112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208"/>
      <c r="O77" s="209" t="s">
        <v>247</v>
      </c>
      <c r="P77" s="83"/>
      <c r="Q77" s="83"/>
      <c r="R77" s="83"/>
      <c r="S77" s="83"/>
      <c r="T77" s="85">
        <v>75</v>
      </c>
      <c r="U77" s="169" t="s">
        <v>140</v>
      </c>
      <c r="V77" s="170">
        <v>25000</v>
      </c>
      <c r="W77" s="86">
        <f>T77*V77</f>
        <v>1875000</v>
      </c>
      <c r="AE77"/>
    </row>
    <row r="78" spans="1:31" x14ac:dyDescent="0.25">
      <c r="B78" s="112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68"/>
      <c r="O78" s="82" t="s">
        <v>250</v>
      </c>
      <c r="P78" s="83"/>
      <c r="Q78" s="83"/>
      <c r="R78" s="83"/>
      <c r="S78" s="83"/>
      <c r="T78" s="85">
        <v>75</v>
      </c>
      <c r="U78" s="85" t="s">
        <v>140</v>
      </c>
      <c r="V78" s="187">
        <v>10000</v>
      </c>
      <c r="W78" s="86">
        <f>T78*V78</f>
        <v>750000</v>
      </c>
      <c r="AE78"/>
    </row>
    <row r="79" spans="1:31" x14ac:dyDescent="0.25">
      <c r="B79" s="112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4" t="s">
        <v>197</v>
      </c>
      <c r="O79" s="134"/>
      <c r="P79" s="83"/>
      <c r="Q79" s="110"/>
      <c r="R79" s="110"/>
      <c r="S79" s="110"/>
      <c r="T79" s="85"/>
      <c r="U79" s="85"/>
      <c r="V79" s="210"/>
      <c r="W79" s="86">
        <f>W80+W81</f>
        <v>1750000</v>
      </c>
      <c r="AE79"/>
    </row>
    <row r="80" spans="1:31" x14ac:dyDescent="0.25">
      <c r="B80" s="112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208"/>
      <c r="O80" s="209" t="s">
        <v>272</v>
      </c>
      <c r="P80" s="83"/>
      <c r="Q80" s="83"/>
      <c r="R80" s="83"/>
      <c r="S80" s="83"/>
      <c r="T80" s="85">
        <v>50</v>
      </c>
      <c r="U80" s="169" t="s">
        <v>140</v>
      </c>
      <c r="V80" s="170">
        <v>25000</v>
      </c>
      <c r="W80" s="86">
        <f>T80*V80</f>
        <v>1250000</v>
      </c>
      <c r="AE80"/>
    </row>
    <row r="81" spans="2:31" x14ac:dyDescent="0.25">
      <c r="B81" s="310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68"/>
      <c r="O81" s="311" t="s">
        <v>273</v>
      </c>
      <c r="P81" s="269"/>
      <c r="Q81" s="269"/>
      <c r="R81" s="269"/>
      <c r="S81" s="269"/>
      <c r="T81" s="126">
        <v>50</v>
      </c>
      <c r="U81" s="126" t="s">
        <v>140</v>
      </c>
      <c r="V81" s="312">
        <v>10000</v>
      </c>
      <c r="W81" s="313">
        <f>T81*V81</f>
        <v>500000</v>
      </c>
      <c r="AE81"/>
    </row>
    <row r="82" spans="2:31" x14ac:dyDescent="0.25"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412" t="s">
        <v>16</v>
      </c>
      <c r="O82" s="413"/>
      <c r="P82" s="413"/>
      <c r="Q82" s="413"/>
      <c r="R82" s="413"/>
      <c r="S82" s="413"/>
      <c r="T82" s="413"/>
      <c r="U82" s="413"/>
      <c r="V82" s="414"/>
      <c r="W82" s="67">
        <f>W30</f>
        <v>15000000</v>
      </c>
      <c r="AE82"/>
    </row>
    <row r="83" spans="2:31" x14ac:dyDescent="0.25">
      <c r="B83" s="56" t="s">
        <v>46</v>
      </c>
      <c r="C83" s="57"/>
      <c r="D83" s="57"/>
      <c r="E83" s="57"/>
      <c r="F83" s="57"/>
      <c r="G83" s="57"/>
      <c r="H83" s="57"/>
      <c r="I83" s="57"/>
      <c r="J83" s="57"/>
      <c r="K83" s="57"/>
      <c r="L83" s="58"/>
      <c r="M83" s="58"/>
      <c r="N83" s="57"/>
      <c r="O83" s="57"/>
      <c r="P83" s="57"/>
      <c r="Q83" s="57"/>
      <c r="R83" s="57"/>
      <c r="S83" s="57"/>
      <c r="T83" s="57"/>
      <c r="U83" s="57"/>
      <c r="V83" s="57"/>
      <c r="W83" s="59"/>
      <c r="AE83"/>
    </row>
    <row r="84" spans="2:31" x14ac:dyDescent="0.25">
      <c r="B84" s="60" t="s">
        <v>19</v>
      </c>
      <c r="C84" s="52" t="s">
        <v>47</v>
      </c>
      <c r="D84" s="52"/>
      <c r="E84" s="52"/>
      <c r="F84" s="52"/>
      <c r="G84" s="52"/>
      <c r="H84" s="30" t="s">
        <v>48</v>
      </c>
      <c r="I84" s="30"/>
      <c r="J84" s="395">
        <v>0</v>
      </c>
      <c r="K84" s="395"/>
      <c r="L84" s="395"/>
      <c r="M84" s="395"/>
      <c r="N84" s="52"/>
      <c r="O84" s="52"/>
      <c r="P84" s="52"/>
      <c r="Q84" s="52"/>
      <c r="R84" s="52"/>
      <c r="S84" s="52"/>
      <c r="T84" s="61"/>
      <c r="U84" s="61"/>
      <c r="V84" s="61"/>
      <c r="W84" s="62"/>
      <c r="AE84"/>
    </row>
    <row r="85" spans="2:31" x14ac:dyDescent="0.25">
      <c r="B85" s="50" t="s">
        <v>20</v>
      </c>
      <c r="C85" s="15" t="s">
        <v>49</v>
      </c>
      <c r="D85" s="15"/>
      <c r="E85" s="15"/>
      <c r="F85" s="15"/>
      <c r="G85" s="15"/>
      <c r="H85" s="15" t="s">
        <v>48</v>
      </c>
      <c r="I85" s="15"/>
      <c r="J85" s="469"/>
      <c r="K85" s="469"/>
      <c r="L85" s="469"/>
      <c r="M85" s="469"/>
      <c r="N85" s="15"/>
      <c r="O85" s="15"/>
      <c r="P85" s="15"/>
      <c r="Q85" s="15"/>
      <c r="R85" s="15"/>
      <c r="S85" s="397" t="s">
        <v>182</v>
      </c>
      <c r="T85" s="397"/>
      <c r="U85" s="397"/>
      <c r="V85" s="397"/>
      <c r="W85" s="398"/>
      <c r="AE85"/>
    </row>
    <row r="86" spans="2:31" x14ac:dyDescent="0.25">
      <c r="B86" s="50" t="s">
        <v>44</v>
      </c>
      <c r="C86" s="15" t="s">
        <v>50</v>
      </c>
      <c r="D86" s="15"/>
      <c r="E86" s="15"/>
      <c r="F86" s="15"/>
      <c r="G86" s="15"/>
      <c r="H86" s="15" t="s">
        <v>48</v>
      </c>
      <c r="I86" s="15"/>
      <c r="J86" s="469">
        <f>W82</f>
        <v>15000000</v>
      </c>
      <c r="K86" s="469"/>
      <c r="L86" s="469"/>
      <c r="M86" s="469"/>
      <c r="N86" s="63"/>
      <c r="O86" s="15"/>
      <c r="P86" s="15"/>
      <c r="Q86" s="15"/>
      <c r="R86" s="15"/>
      <c r="S86" s="389" t="s">
        <v>87</v>
      </c>
      <c r="T86" s="389"/>
      <c r="U86" s="389"/>
      <c r="V86" s="389"/>
      <c r="W86" s="390"/>
      <c r="AE86"/>
    </row>
    <row r="87" spans="2:31" x14ac:dyDescent="0.25">
      <c r="B87" s="50" t="s">
        <v>45</v>
      </c>
      <c r="C87" s="15" t="s">
        <v>51</v>
      </c>
      <c r="D87" s="15"/>
      <c r="E87" s="15"/>
      <c r="F87" s="15"/>
      <c r="G87" s="15"/>
      <c r="H87" s="22" t="s">
        <v>48</v>
      </c>
      <c r="I87" s="22"/>
      <c r="J87" s="391">
        <v>0</v>
      </c>
      <c r="K87" s="391"/>
      <c r="L87" s="391"/>
      <c r="M87" s="391"/>
      <c r="N87" s="15"/>
      <c r="O87" s="15"/>
      <c r="P87" s="15"/>
      <c r="Q87" s="15"/>
      <c r="R87" s="15"/>
      <c r="S87" s="15"/>
      <c r="T87" s="64"/>
      <c r="U87" s="64"/>
      <c r="V87" s="64"/>
      <c r="W87" s="65"/>
      <c r="AE87"/>
    </row>
    <row r="88" spans="2:31" x14ac:dyDescent="0.25">
      <c r="B88" s="17"/>
      <c r="C88" s="15" t="s">
        <v>16</v>
      </c>
      <c r="D88" s="15"/>
      <c r="E88" s="15"/>
      <c r="F88" s="15"/>
      <c r="G88" s="15"/>
      <c r="H88" s="52" t="s">
        <v>48</v>
      </c>
      <c r="I88" s="52"/>
      <c r="J88" s="468">
        <f>SUM(J84:M87)</f>
        <v>15000000</v>
      </c>
      <c r="K88" s="468"/>
      <c r="L88" s="468"/>
      <c r="M88" s="468"/>
      <c r="N88" s="15"/>
      <c r="O88" s="15"/>
      <c r="P88" s="15"/>
      <c r="Q88" s="15"/>
      <c r="R88" s="15"/>
      <c r="S88" s="15"/>
      <c r="T88" s="64"/>
      <c r="U88" s="64"/>
      <c r="V88" s="64"/>
      <c r="W88" s="65"/>
      <c r="AE88"/>
    </row>
    <row r="89" spans="2:31" x14ac:dyDescent="0.25">
      <c r="B89" s="17"/>
      <c r="C89" s="15"/>
      <c r="D89" s="15"/>
      <c r="E89" s="15"/>
      <c r="F89" s="15"/>
      <c r="G89" s="15"/>
      <c r="H89" s="15"/>
      <c r="I89" s="15"/>
      <c r="J89" s="15"/>
      <c r="K89" s="15"/>
      <c r="L89" s="165"/>
      <c r="M89" s="165"/>
      <c r="N89" s="15"/>
      <c r="O89" s="15"/>
      <c r="P89" s="15"/>
      <c r="Q89" s="15"/>
      <c r="R89" s="15"/>
      <c r="S89" s="400" t="s">
        <v>58</v>
      </c>
      <c r="T89" s="400"/>
      <c r="U89" s="400"/>
      <c r="V89" s="400"/>
      <c r="W89" s="401"/>
      <c r="AE89"/>
    </row>
    <row r="90" spans="2:31" x14ac:dyDescent="0.25">
      <c r="B90" s="17"/>
      <c r="C90" s="15"/>
      <c r="D90" s="15"/>
      <c r="E90" s="15"/>
      <c r="F90" s="15"/>
      <c r="G90" s="15"/>
      <c r="H90" s="15"/>
      <c r="I90" s="15"/>
      <c r="J90" s="15"/>
      <c r="K90" s="15"/>
      <c r="L90" s="165"/>
      <c r="M90" s="165"/>
      <c r="N90" s="15"/>
      <c r="O90" s="15"/>
      <c r="P90" s="15"/>
      <c r="Q90" s="15"/>
      <c r="R90" s="15"/>
      <c r="S90" s="406" t="s">
        <v>59</v>
      </c>
      <c r="T90" s="406"/>
      <c r="U90" s="406"/>
      <c r="V90" s="406"/>
      <c r="W90" s="407"/>
      <c r="AE90"/>
    </row>
    <row r="91" spans="2:31" x14ac:dyDescent="0.25">
      <c r="B91" s="415" t="s">
        <v>100</v>
      </c>
      <c r="C91" s="416"/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14"/>
      <c r="T91" s="52"/>
      <c r="U91" s="52"/>
      <c r="V91" s="52"/>
      <c r="W91" s="68"/>
      <c r="AE91"/>
    </row>
    <row r="92" spans="2:31" x14ac:dyDescent="0.25">
      <c r="B92" s="138"/>
      <c r="C92" s="137"/>
      <c r="D92" s="70"/>
      <c r="E92" s="70"/>
      <c r="F92" s="70"/>
      <c r="G92" s="70"/>
      <c r="H92" s="70"/>
      <c r="I92" s="70"/>
      <c r="J92" s="70"/>
      <c r="K92" s="70"/>
      <c r="L92" s="52"/>
      <c r="M92" s="52"/>
      <c r="N92" s="52"/>
      <c r="O92" s="52"/>
      <c r="P92" s="52"/>
      <c r="Q92" s="52"/>
      <c r="R92" s="68"/>
      <c r="S92" s="418" t="s">
        <v>180</v>
      </c>
      <c r="T92" s="419"/>
      <c r="U92" s="419"/>
      <c r="V92" s="419"/>
      <c r="W92" s="420"/>
      <c r="AE92"/>
    </row>
    <row r="93" spans="2:31" x14ac:dyDescent="0.25">
      <c r="B93" s="136" t="s">
        <v>19</v>
      </c>
      <c r="C93" s="140" t="s">
        <v>101</v>
      </c>
      <c r="D93" s="1"/>
      <c r="E93" s="1"/>
      <c r="F93" s="1"/>
      <c r="G93" s="1"/>
      <c r="H93" s="1"/>
      <c r="I93" s="1" t="s">
        <v>103</v>
      </c>
      <c r="J93" s="1"/>
      <c r="K93" s="1"/>
      <c r="L93" s="1"/>
      <c r="M93" s="1"/>
      <c r="N93" s="1"/>
      <c r="O93" s="27"/>
      <c r="P93" s="27"/>
      <c r="Q93" s="27" t="s">
        <v>62</v>
      </c>
      <c r="R93" s="16"/>
      <c r="S93" s="421" t="s">
        <v>17</v>
      </c>
      <c r="T93" s="422"/>
      <c r="U93" s="422"/>
      <c r="V93" s="422"/>
      <c r="W93" s="423"/>
      <c r="AE93"/>
    </row>
    <row r="94" spans="2:31" x14ac:dyDescent="0.25">
      <c r="B94" s="236"/>
      <c r="C94" s="135"/>
      <c r="D94" s="1"/>
      <c r="E94" s="1"/>
      <c r="F94" s="1"/>
      <c r="G94" s="1"/>
      <c r="H94" s="1"/>
      <c r="I94" s="1"/>
      <c r="J94" s="1"/>
      <c r="K94" s="1"/>
      <c r="L94" s="15"/>
      <c r="M94" s="15"/>
      <c r="N94" s="15"/>
      <c r="O94" s="66"/>
      <c r="P94" s="27"/>
      <c r="Q94" s="27"/>
      <c r="R94" s="16"/>
      <c r="S94" s="139" t="s">
        <v>18</v>
      </c>
      <c r="T94" s="64"/>
      <c r="U94" s="64"/>
      <c r="V94" s="64"/>
      <c r="W94" s="65"/>
      <c r="AE94"/>
    </row>
    <row r="95" spans="2:31" x14ac:dyDescent="0.25">
      <c r="B95" s="5"/>
      <c r="C95" s="4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41"/>
      <c r="S95" s="139" t="s">
        <v>2</v>
      </c>
      <c r="T95" s="64"/>
      <c r="U95" s="64"/>
      <c r="V95" s="64"/>
      <c r="W95" s="65"/>
      <c r="AE95"/>
    </row>
    <row r="96" spans="2:31" x14ac:dyDescent="0.25">
      <c r="B96" s="136" t="s">
        <v>20</v>
      </c>
      <c r="C96" s="140" t="s">
        <v>101</v>
      </c>
      <c r="D96" s="1"/>
      <c r="E96" s="1"/>
      <c r="F96" s="1"/>
      <c r="G96" s="1"/>
      <c r="H96" s="1"/>
      <c r="I96" s="1" t="s">
        <v>105</v>
      </c>
      <c r="J96" s="1"/>
      <c r="K96" s="1"/>
      <c r="L96" s="1"/>
      <c r="M96" s="1"/>
      <c r="N96" s="1"/>
      <c r="O96" s="357"/>
      <c r="P96" s="27"/>
      <c r="Q96" s="27" t="s">
        <v>63</v>
      </c>
      <c r="R96" s="16"/>
      <c r="S96" s="139"/>
      <c r="T96" s="64"/>
      <c r="U96" s="64"/>
      <c r="V96" s="64"/>
      <c r="W96" s="65"/>
      <c r="AE96"/>
    </row>
    <row r="97" spans="2:31" x14ac:dyDescent="0.25">
      <c r="B97" s="5"/>
      <c r="C97" s="4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41"/>
      <c r="S97" s="139"/>
      <c r="T97" s="64"/>
      <c r="U97" s="64"/>
      <c r="V97" s="64"/>
      <c r="W97" s="65"/>
      <c r="AE97"/>
    </row>
    <row r="98" spans="2:31" x14ac:dyDescent="0.25">
      <c r="B98" s="136"/>
      <c r="C98" s="135"/>
      <c r="D98" s="1"/>
      <c r="E98" s="1"/>
      <c r="F98" s="1"/>
      <c r="G98" s="1"/>
      <c r="H98" s="1"/>
      <c r="I98" s="1"/>
      <c r="J98" s="1"/>
      <c r="K98" s="1"/>
      <c r="L98" s="15"/>
      <c r="M98" s="27"/>
      <c r="N98" s="27"/>
      <c r="O98" s="27"/>
      <c r="P98" s="27"/>
      <c r="Q98" s="27"/>
      <c r="R98" s="16"/>
      <c r="S98" s="139"/>
      <c r="T98" s="64"/>
      <c r="U98" s="64"/>
      <c r="V98" s="64"/>
      <c r="W98" s="65"/>
      <c r="AE98"/>
    </row>
    <row r="99" spans="2:31" x14ac:dyDescent="0.25">
      <c r="B99" s="136" t="s">
        <v>44</v>
      </c>
      <c r="C99" s="140" t="s">
        <v>102</v>
      </c>
      <c r="D99" s="1"/>
      <c r="E99" s="1"/>
      <c r="F99" s="1"/>
      <c r="G99" s="1"/>
      <c r="H99" s="1"/>
      <c r="I99" s="1" t="s">
        <v>104</v>
      </c>
      <c r="J99" s="1"/>
      <c r="K99" s="1"/>
      <c r="L99" s="1"/>
      <c r="M99" s="1"/>
      <c r="N99" s="1"/>
      <c r="O99" s="27"/>
      <c r="P99" s="27"/>
      <c r="Q99" s="27" t="s">
        <v>64</v>
      </c>
      <c r="R99" s="16"/>
      <c r="S99" s="399" t="s">
        <v>93</v>
      </c>
      <c r="T99" s="400"/>
      <c r="U99" s="400"/>
      <c r="V99" s="400"/>
      <c r="W99" s="401"/>
      <c r="AE99"/>
    </row>
    <row r="100" spans="2:31" x14ac:dyDescent="0.25">
      <c r="B100" s="136"/>
      <c r="C100" s="140"/>
      <c r="D100" s="1"/>
      <c r="E100" s="1"/>
      <c r="F100" s="1"/>
      <c r="G100" s="1"/>
      <c r="H100" s="1"/>
      <c r="I100" s="1"/>
      <c r="J100" s="1"/>
      <c r="K100" s="1"/>
      <c r="L100" s="15"/>
      <c r="M100" s="15"/>
      <c r="N100" s="27"/>
      <c r="O100" s="27"/>
      <c r="P100" s="27"/>
      <c r="Q100" s="27"/>
      <c r="R100" s="16"/>
      <c r="S100" s="402" t="s">
        <v>94</v>
      </c>
      <c r="T100" s="403"/>
      <c r="U100" s="403"/>
      <c r="V100" s="403"/>
      <c r="W100" s="404"/>
      <c r="AE100"/>
    </row>
    <row r="101" spans="2:31" x14ac:dyDescent="0.25">
      <c r="B101" s="99"/>
      <c r="C101" s="142"/>
      <c r="D101" s="2"/>
      <c r="E101" s="2"/>
      <c r="F101" s="2"/>
      <c r="G101" s="2"/>
      <c r="H101" s="2"/>
      <c r="I101" s="2"/>
      <c r="J101" s="2"/>
      <c r="K101" s="2"/>
      <c r="L101" s="22"/>
      <c r="M101" s="22"/>
      <c r="N101" s="22"/>
      <c r="O101" s="22"/>
      <c r="P101" s="22"/>
      <c r="Q101" s="22"/>
      <c r="R101" s="23"/>
      <c r="S101" s="405" t="s">
        <v>95</v>
      </c>
      <c r="T101" s="406"/>
      <c r="U101" s="406"/>
      <c r="V101" s="406"/>
      <c r="W101" s="407"/>
      <c r="AE101"/>
    </row>
  </sheetData>
  <mergeCells count="48">
    <mergeCell ref="S92:W92"/>
    <mergeCell ref="S93:W93"/>
    <mergeCell ref="S99:W99"/>
    <mergeCell ref="S100:W100"/>
    <mergeCell ref="S101:W101"/>
    <mergeCell ref="N82:V82"/>
    <mergeCell ref="S90:W90"/>
    <mergeCell ref="B91:R91"/>
    <mergeCell ref="S89:W89"/>
    <mergeCell ref="J84:M84"/>
    <mergeCell ref="J85:M85"/>
    <mergeCell ref="J86:M86"/>
    <mergeCell ref="S86:W86"/>
    <mergeCell ref="J87:M87"/>
    <mergeCell ref="J88:M88"/>
    <mergeCell ref="S85:W85"/>
    <mergeCell ref="N14:P14"/>
    <mergeCell ref="B15:W15"/>
    <mergeCell ref="V16:W16"/>
    <mergeCell ref="V17:W17"/>
    <mergeCell ref="V18:W18"/>
    <mergeCell ref="N58:S58"/>
    <mergeCell ref="T58:W58"/>
    <mergeCell ref="V19:W19"/>
    <mergeCell ref="B29:M29"/>
    <mergeCell ref="N29:S29"/>
    <mergeCell ref="V21:W21"/>
    <mergeCell ref="V22:W22"/>
    <mergeCell ref="B24:W24"/>
    <mergeCell ref="B25:W25"/>
    <mergeCell ref="B26:W26"/>
    <mergeCell ref="B27:M28"/>
    <mergeCell ref="N27:S28"/>
    <mergeCell ref="T27:V27"/>
    <mergeCell ref="W27:W28"/>
    <mergeCell ref="B1:T1"/>
    <mergeCell ref="B2:T2"/>
    <mergeCell ref="U2:V3"/>
    <mergeCell ref="B3:T3"/>
    <mergeCell ref="B4:T4"/>
    <mergeCell ref="U4:V5"/>
    <mergeCell ref="B5:T5"/>
    <mergeCell ref="B73:M73"/>
    <mergeCell ref="N73:S73"/>
    <mergeCell ref="W71:W72"/>
    <mergeCell ref="T71:V71"/>
    <mergeCell ref="N71:S72"/>
    <mergeCell ref="B71:M72"/>
  </mergeCells>
  <printOptions horizontalCentered="1"/>
  <pageMargins left="0.31496062992126" right="0.31496062992126" top="1" bottom="1" header="0.31496062992126" footer="0.31496062992126"/>
  <pageSetup paperSize="5" scale="87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pilkades</vt:lpstr>
      <vt:lpstr>hut ri</vt:lpstr>
      <vt:lpstr>pengisian perangkt</vt:lpstr>
      <vt:lpstr>pembentukan  BPD</vt:lpstr>
      <vt:lpstr>Sheet1</vt:lpstr>
      <vt:lpstr>'hut ri'!Print_Area</vt:lpstr>
      <vt:lpstr>'pembentukan  BPD'!Print_Area</vt:lpstr>
      <vt:lpstr>'pengisian perangkt'!Print_Area</vt:lpstr>
      <vt:lpstr>pilkades!Print_Area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lima</dc:creator>
  <cp:lastModifiedBy>USER</cp:lastModifiedBy>
  <cp:lastPrinted>2018-01-19T10:54:25Z</cp:lastPrinted>
  <dcterms:created xsi:type="dcterms:W3CDTF">2015-10-29T15:08:10Z</dcterms:created>
  <dcterms:modified xsi:type="dcterms:W3CDTF">2018-10-10T10:02:09Z</dcterms:modified>
</cp:coreProperties>
</file>